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mmer\AppData\Local\Microsoft\Windows\Temporary Internet Files\Content.Outlook\W7R6NA95\"/>
    </mc:Choice>
  </mc:AlternateContent>
  <bookViews>
    <workbookView xWindow="285" yWindow="30" windowWidth="10890" windowHeight="4245"/>
  </bookViews>
  <sheets>
    <sheet name="Berechnung und Bilanzierung" sheetId="9" r:id="rId1"/>
    <sheet name="Erläuterung der Positionen" sheetId="10" r:id="rId2"/>
    <sheet name="Umweltprofile (Materialien)" sheetId="7" r:id="rId3"/>
    <sheet name="Umweltprofile (Energieträger)" sheetId="8" r:id="rId4"/>
    <sheet name="Beispiel" sheetId="11" r:id="rId5"/>
  </sheets>
  <definedNames>
    <definedName name="_xlnm.Print_Area" localSheetId="0">'Berechnung und Bilanzierung'!$A$1:$J$94</definedName>
    <definedName name="_xlnm.Print_Area" localSheetId="1">'Erläuterung der Positionen'!$A$1:$C$94</definedName>
  </definedNames>
  <calcPr calcId="152511"/>
</workbook>
</file>

<file path=xl/calcChain.xml><?xml version="1.0" encoding="utf-8"?>
<calcChain xmlns="http://schemas.openxmlformats.org/spreadsheetml/2006/main">
  <c r="H13" i="9" l="1"/>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I12" i="9"/>
  <c r="H12" i="9"/>
  <c r="H31" i="9" s="1"/>
  <c r="G13" i="9"/>
  <c r="G14" i="9"/>
  <c r="G15" i="9"/>
  <c r="G16" i="9"/>
  <c r="G17" i="9"/>
  <c r="G18" i="9"/>
  <c r="G19" i="9"/>
  <c r="G20" i="9"/>
  <c r="G21" i="9"/>
  <c r="G22" i="9"/>
  <c r="G23" i="9"/>
  <c r="G24" i="9"/>
  <c r="G25" i="9"/>
  <c r="G26" i="9"/>
  <c r="G27" i="9"/>
  <c r="G28" i="9"/>
  <c r="G29" i="9"/>
  <c r="G12" i="9"/>
  <c r="I43" i="9"/>
  <c r="I44" i="9"/>
  <c r="I45" i="9"/>
  <c r="I46" i="9"/>
  <c r="I47" i="9"/>
  <c r="I48" i="9"/>
  <c r="I49" i="9"/>
  <c r="I50" i="9"/>
  <c r="I51" i="9"/>
  <c r="I52" i="9"/>
  <c r="I53" i="9"/>
  <c r="I54" i="9"/>
  <c r="I55" i="9"/>
  <c r="I56" i="9"/>
  <c r="I57" i="9"/>
  <c r="I58" i="9"/>
  <c r="I59" i="9"/>
  <c r="I42" i="9"/>
  <c r="H43" i="9"/>
  <c r="H44" i="9"/>
  <c r="H45" i="9"/>
  <c r="H46" i="9"/>
  <c r="H47" i="9"/>
  <c r="H48" i="9"/>
  <c r="H49" i="9"/>
  <c r="H50" i="9"/>
  <c r="H51" i="9"/>
  <c r="H52" i="9"/>
  <c r="H53" i="9"/>
  <c r="H54" i="9"/>
  <c r="H55" i="9"/>
  <c r="H56" i="9"/>
  <c r="H57" i="9"/>
  <c r="H58" i="9"/>
  <c r="H59" i="9"/>
  <c r="H42" i="9"/>
  <c r="G43" i="9"/>
  <c r="G44" i="9"/>
  <c r="G45" i="9"/>
  <c r="G46" i="9"/>
  <c r="G47" i="9"/>
  <c r="G48" i="9"/>
  <c r="G49" i="9"/>
  <c r="G50" i="9"/>
  <c r="G51" i="9"/>
  <c r="G52" i="9"/>
  <c r="G53" i="9"/>
  <c r="G54" i="9"/>
  <c r="G55" i="9"/>
  <c r="G56" i="9"/>
  <c r="G57" i="9"/>
  <c r="G58" i="9"/>
  <c r="G59" i="9"/>
  <c r="G42" i="9"/>
  <c r="H69" i="9"/>
  <c r="G69" i="9"/>
  <c r="H69" i="11"/>
  <c r="G69" i="11"/>
  <c r="I51" i="11"/>
  <c r="H51" i="11"/>
  <c r="G51" i="11"/>
  <c r="I50" i="11"/>
  <c r="H50" i="11"/>
  <c r="G50" i="11"/>
  <c r="I49" i="11"/>
  <c r="H49" i="11"/>
  <c r="G49" i="11"/>
  <c r="I46" i="11"/>
  <c r="H46" i="11"/>
  <c r="G46" i="11"/>
  <c r="I45" i="11"/>
  <c r="H45" i="11"/>
  <c r="G45" i="11"/>
  <c r="I44" i="11"/>
  <c r="H44" i="11"/>
  <c r="G44" i="11"/>
  <c r="I43" i="11"/>
  <c r="H43" i="11"/>
  <c r="H61" i="11" s="1"/>
  <c r="G43" i="11"/>
  <c r="I42" i="11"/>
  <c r="H42" i="11"/>
  <c r="G42" i="11"/>
  <c r="G61" i="11" s="1"/>
  <c r="C35" i="11"/>
  <c r="I21" i="11"/>
  <c r="H21" i="11"/>
  <c r="G21" i="11"/>
  <c r="I20" i="11"/>
  <c r="H20" i="11"/>
  <c r="G20" i="11"/>
  <c r="I19" i="11"/>
  <c r="H19" i="11"/>
  <c r="G19" i="11"/>
  <c r="I16" i="11"/>
  <c r="H16" i="11"/>
  <c r="G16" i="11"/>
  <c r="I15" i="11"/>
  <c r="H15" i="11"/>
  <c r="G15" i="11"/>
  <c r="G31" i="11" s="1"/>
  <c r="I14" i="11"/>
  <c r="H14" i="11"/>
  <c r="G14" i="11"/>
  <c r="I13" i="11"/>
  <c r="I31" i="11" s="1"/>
  <c r="H13" i="11"/>
  <c r="G13" i="11"/>
  <c r="I12" i="11"/>
  <c r="H12" i="11"/>
  <c r="H31" i="11" s="1"/>
  <c r="G12" i="11"/>
  <c r="I61" i="11"/>
  <c r="C35" i="9"/>
  <c r="G61" i="9"/>
  <c r="C92" i="9" s="1"/>
  <c r="I75" i="11" l="1"/>
  <c r="G91" i="11" s="1"/>
  <c r="I72" i="11"/>
  <c r="G83" i="11" s="1"/>
  <c r="G72" i="11"/>
  <c r="C83" i="11" s="1"/>
  <c r="C85" i="11" s="1"/>
  <c r="C86" i="11" s="1"/>
  <c r="G75" i="11"/>
  <c r="C91" i="11" s="1"/>
  <c r="E92" i="11"/>
  <c r="E84" i="11"/>
  <c r="H72" i="11"/>
  <c r="E83" i="11" s="1"/>
  <c r="E85" i="11" s="1"/>
  <c r="E86" i="11" s="1"/>
  <c r="H75" i="11"/>
  <c r="E91" i="11" s="1"/>
  <c r="C92" i="11"/>
  <c r="C84" i="11"/>
  <c r="G31" i="9"/>
  <c r="G72" i="9" s="1"/>
  <c r="C83" i="9" s="1"/>
  <c r="C85" i="9" s="1"/>
  <c r="C86" i="9" s="1"/>
  <c r="G84" i="11"/>
  <c r="G92" i="11"/>
  <c r="C84" i="9"/>
  <c r="H61" i="9"/>
  <c r="E92" i="9" s="1"/>
  <c r="I61" i="9"/>
  <c r="G92" i="9" s="1"/>
  <c r="H75" i="9"/>
  <c r="E91" i="9" s="1"/>
  <c r="H72" i="9"/>
  <c r="E83" i="9" s="1"/>
  <c r="G75" i="9"/>
  <c r="C91" i="9" s="1"/>
  <c r="C93" i="9" s="1"/>
  <c r="I31" i="9"/>
  <c r="I72" i="9" s="1"/>
  <c r="G83" i="9" s="1"/>
  <c r="G85" i="9" l="1"/>
  <c r="G86" i="9" s="1"/>
  <c r="E93" i="11"/>
  <c r="E94" i="11" s="1"/>
  <c r="C93" i="11"/>
  <c r="C94" i="11" s="1"/>
  <c r="G84" i="9"/>
  <c r="G85" i="11"/>
  <c r="G86" i="11" s="1"/>
  <c r="G93" i="11"/>
  <c r="G94" i="11" s="1"/>
  <c r="E93" i="9"/>
  <c r="E94" i="9" s="1"/>
  <c r="E84" i="9"/>
  <c r="E85" i="9"/>
  <c r="I75" i="9"/>
  <c r="G91" i="9" s="1"/>
  <c r="G93" i="9" s="1"/>
  <c r="C94" i="9"/>
  <c r="E86" i="9"/>
  <c r="G94" i="9"/>
</calcChain>
</file>

<file path=xl/sharedStrings.xml><?xml version="1.0" encoding="utf-8"?>
<sst xmlns="http://schemas.openxmlformats.org/spreadsheetml/2006/main" count="761" uniqueCount="452">
  <si>
    <t>eingesetzte Gesamtmenge pro Jahr in t/a</t>
  </si>
  <si>
    <t xml:space="preserve">Produktion: Ausgangslage </t>
  </si>
  <si>
    <t>Produkt</t>
  </si>
  <si>
    <t>Jahresproduktion</t>
  </si>
  <si>
    <t>t/a</t>
  </si>
  <si>
    <t>Stück/a</t>
  </si>
  <si>
    <t>Produktion: Innovation</t>
  </si>
  <si>
    <t>Bezug: t</t>
  </si>
  <si>
    <t>Bezug: Stück</t>
  </si>
  <si>
    <t>Eisen</t>
  </si>
  <si>
    <t>Quarzsand</t>
  </si>
  <si>
    <t>Bentonit</t>
  </si>
  <si>
    <t>Chrom</t>
  </si>
  <si>
    <t>Epoxidharz</t>
  </si>
  <si>
    <t>Steinkohlenkoks</t>
  </si>
  <si>
    <t>Erdgas</t>
  </si>
  <si>
    <t>Erdgasverbrauch in m³</t>
  </si>
  <si>
    <t>Erdgasverbrauch in t</t>
  </si>
  <si>
    <t>Normierung der Ausgangslage</t>
  </si>
  <si>
    <t>relative Umweltentlastung/Effizienzsteigerung (%)</t>
  </si>
  <si>
    <t>Rohstoffe, Material, Energieträger</t>
  </si>
  <si>
    <t>KRA</t>
  </si>
  <si>
    <t>KEA</t>
  </si>
  <si>
    <t>GWP</t>
  </si>
  <si>
    <t>%</t>
  </si>
  <si>
    <t>Reduzierung des Materialinputs durch innovative Verfahrenstechnik</t>
  </si>
  <si>
    <t>Gussteile</t>
  </si>
  <si>
    <t>Verhältnis von Innovation zu Ausgangslage</t>
  </si>
  <si>
    <t>KRA in t/t</t>
  </si>
  <si>
    <t>KRA in t/a</t>
  </si>
  <si>
    <t>Gesamt-KRA in t/a</t>
  </si>
  <si>
    <t>KEA in GJ/t</t>
  </si>
  <si>
    <t>KEA in GJ/a</t>
  </si>
  <si>
    <t>Gesamt-KEA in GJ/a</t>
  </si>
  <si>
    <t>GJ/a</t>
  </si>
  <si>
    <t>Normierte Ergebnisse der Ausgangslage (Bezug: Stück)</t>
  </si>
  <si>
    <t>Absolute Umweltentlastung/Effizienzsteigerung (Delta-KRAGesamt, Delta-KEAGesamt, Delta-GWPGesamt)</t>
  </si>
  <si>
    <t>elektr. Strom (Bezug: 1MWh)</t>
  </si>
  <si>
    <t>Normierte Ergebnisse der Ausgangslage (Indikatorwerte Gesamt-KRA, Gesamt-KEA, Gesamt-GWP)</t>
  </si>
  <si>
    <t>Ergebnisse des innovativen Prozesses (Indikatorwerte Gesamt-KRA, Gesamt-KEA, Gesamt-GWP)</t>
  </si>
  <si>
    <t>Indikatorwerte Ausgangslage</t>
  </si>
  <si>
    <t xml:space="preserve">Inputseitige Materialbilanzpositionen </t>
  </si>
  <si>
    <t>Normdichte Erdgas  [ t/m³]</t>
  </si>
  <si>
    <t>Normierte Ergebnisse der Ausgangslage
(Bezug: t)</t>
  </si>
  <si>
    <t>Spalte1</t>
  </si>
  <si>
    <t>Spalte2</t>
  </si>
  <si>
    <t>Spalte3</t>
  </si>
  <si>
    <t>Spalte4</t>
  </si>
  <si>
    <t>Spalte5</t>
  </si>
  <si>
    <t>Kumulierter Rohstoff-aufwand (KRA)</t>
  </si>
  <si>
    <t>Kumulierter Energie-aufwand (KEA)</t>
  </si>
  <si>
    <t>Treibhauseffekt (GWP)</t>
  </si>
  <si>
    <t/>
  </si>
  <si>
    <t>t/t</t>
  </si>
  <si>
    <t>GJ/t</t>
  </si>
  <si>
    <t>t CO2-Äq./t</t>
  </si>
  <si>
    <t>Ackerbohne</t>
  </si>
  <si>
    <t>Altpapierstoff</t>
  </si>
  <si>
    <t>Sammlung (Transporte: 6km Spezialtransport, 250km LKW-Transport; Sortierung nach Daten zum europ. Durchschnitt), Chemikalien- Energie- und Wassereinsatz zur Aufarbeitung von Altpapier zu Deinked Pulp DIP (deinkter Altpapierstoff)</t>
  </si>
  <si>
    <t>Aluminium, primär</t>
  </si>
  <si>
    <t xml:space="preserve">Entnahme des Bauxits bis zur Herstellung von Primäraluminium </t>
  </si>
  <si>
    <t>Aluminium, Gusslegierung</t>
  </si>
  <si>
    <t>Herstellung einer Gusslegierung in der Zusammensetzung 60% Primär-, und 40% Sekundäraluminium</t>
  </si>
  <si>
    <t>Aluminium, Knetlegierung</t>
  </si>
  <si>
    <t>Herstellung einer Knetlegierung in der Zusammensetzung 70% Primär-, und 30% Sekundäraluminium</t>
  </si>
  <si>
    <t>Aluminium, sekundär</t>
  </si>
  <si>
    <t>Herstellung von Sekundäraluminium aus Prozessschrotten (32,4%) und Altschrott (67,6%); umfasst jeweils den Schmelz- Legierungs, und Gussprozess; Sammlung von Altschrotten ist durch Transporte (100km LKW/200km Zug) berücksichtigt</t>
  </si>
  <si>
    <t>Ammoniak</t>
  </si>
  <si>
    <t>Herstellung von wasserfreiem, flüssigem Ammoniak durch Dampfreformieren (85%) und partielle Oxidation (15%) inklusive Transporten in Regionallager</t>
  </si>
  <si>
    <t>Andalusit, Disthen</t>
  </si>
  <si>
    <t>Abbau Rohmaterial</t>
  </si>
  <si>
    <t>Arsen</t>
  </si>
  <si>
    <t>Gewinnung als Nebenprodukt bei der Kupfergewinnung bis Rohmetall</t>
  </si>
  <si>
    <t>Asbest</t>
  </si>
  <si>
    <t>Entnahme Rohmaterial bis Asbest ab Werk</t>
  </si>
  <si>
    <t>Asphalt</t>
  </si>
  <si>
    <t>Rohmaterialbereitstellung bis Erhitzen und Mischen</t>
  </si>
  <si>
    <t>Barit (Schwerspat)</t>
  </si>
  <si>
    <t>vollständige Barit-Produktion</t>
  </si>
  <si>
    <t>Bariumkarbonat</t>
  </si>
  <si>
    <t>Abbau Rohmaterial bis fertiges Produkt</t>
  </si>
  <si>
    <t>Abbau von Bausand und Baukies</t>
  </si>
  <si>
    <t>Baumwollgewebe</t>
  </si>
  <si>
    <t>Garnproduktion und Weben</t>
  </si>
  <si>
    <t>Bauxit</t>
  </si>
  <si>
    <t>Bauxit in Lagerstätten, Mahlen, Trocknung</t>
  </si>
  <si>
    <t>Beton</t>
  </si>
  <si>
    <t>Bimsstein</t>
  </si>
  <si>
    <t>Abbau des Bimsstein inkl. Waschen</t>
  </si>
  <si>
    <t>Bitumen</t>
  </si>
  <si>
    <t>Blei</t>
  </si>
  <si>
    <t>Entnahme von Bleierz aus der Natur bis Primärblei in regionalen Lagern</t>
  </si>
  <si>
    <t>Borate</t>
  </si>
  <si>
    <t>Entnahme aus Lagerstätte bis Bereitstellung Borax ab Werk</t>
  </si>
  <si>
    <t>Brennelemente</t>
  </si>
  <si>
    <t>Erzabbau bis fertiges Brennelement</t>
  </si>
  <si>
    <t>Chlor</t>
  </si>
  <si>
    <t>Herstellung durch Elektrolyse einer Salzlösung (Chlor-Alkali-Prozess)</t>
  </si>
  <si>
    <t>Erzförderung bis Primärchrom in regionalen Lagern</t>
  </si>
  <si>
    <t>Chromerze</t>
  </si>
  <si>
    <t>Erzförderung und Aufbereitung bis Chromit</t>
  </si>
  <si>
    <t>Computer</t>
  </si>
  <si>
    <t>Materialien, Bearbeitung Rohmaterialen bis Auslieferung, Entsorgung</t>
  </si>
  <si>
    <t>Dolomit</t>
  </si>
  <si>
    <t>Druckluft (Bezug: 1m³)</t>
  </si>
  <si>
    <t>Luftkompression auf 6 Bar Druckluft ab Kompressor, umfasst Schmierölverbräuche sowie den Stromverbrauch</t>
  </si>
  <si>
    <t>Umfasst die Herstellung von Chromstahl im Elektrolichtbogenofen, das Warmwalzen, das Beizen, Härten, Kaltwalzen und Tempern von Edelstahlblech</t>
  </si>
  <si>
    <t>Rohstoffentnahme bis zur Bereitstellung von Roheisen aus dem Hochofen</t>
  </si>
  <si>
    <t>Eisenerz 46%</t>
  </si>
  <si>
    <t>Erzentnahme bis Transport zur Anreicherungsanlage</t>
  </si>
  <si>
    <t>Eisenerzkonzentrat</t>
  </si>
  <si>
    <t>Erzentnahme bis Mahlen, Sortieren</t>
  </si>
  <si>
    <t>Herstellung von unlegiertem Stahl (als Knüppel in Rohform) mittels des Elektrolichtbogenofens inklusive der Sekundärmetallurgie. Als Rohmaterial kommt nur Schrott zum Einsatz</t>
  </si>
  <si>
    <t>Herstellung des flüssigen Harzes aus Epichlorhydrin und Bisphenol-A inklusive aller Vorprozesse</t>
  </si>
  <si>
    <t>Ethylen</t>
  </si>
  <si>
    <t>Rohmaterialextraktion bis Fertigstellung</t>
  </si>
  <si>
    <t>von Rohmaterialherstellung bis Verpackung</t>
  </si>
  <si>
    <t>Flussspat</t>
  </si>
  <si>
    <t>Abbau Mineral bis Bereitstellung</t>
  </si>
  <si>
    <t>Futterpflanze (Silomais)</t>
  </si>
  <si>
    <t>Gallium</t>
  </si>
  <si>
    <t>Anteil an Bauxit in Lagerstätte bis Halbleitermaterial in regionalen Lagern</t>
  </si>
  <si>
    <t>Gemüse (Weißkohl)</t>
  </si>
  <si>
    <t>Gesteinsmehl</t>
  </si>
  <si>
    <t>Abbau Gestein bis fertiges Mehl</t>
  </si>
  <si>
    <t>Getreide (Winterweizen)</t>
  </si>
  <si>
    <t>Gips</t>
  </si>
  <si>
    <t>Abbau Rohmaterial und Brechen</t>
  </si>
  <si>
    <t>Glasfasern</t>
  </si>
  <si>
    <t>Herstellung von Endlosglasfasern; umfasst die Bereitstellung von Rohmaterial, Transporte, Schmelze in der Schmelzwanne und Formen der Glasfasern</t>
  </si>
  <si>
    <t>Glaswolle</t>
  </si>
  <si>
    <t>Herstellung einer Dämmmatte aus Glaswolle mit einer Dichte von 40 kg/m³; Scherbenanteil im Rohglas: 65%</t>
  </si>
  <si>
    <t>Glimmer</t>
  </si>
  <si>
    <t>Gewinnung aus Gestein</t>
  </si>
  <si>
    <t>Gold</t>
  </si>
  <si>
    <t xml:space="preserve">Erz in Lagerstätte bis fertiges Metall </t>
  </si>
  <si>
    <t>Graphit</t>
  </si>
  <si>
    <t>von Rohmaterial bis Produktion</t>
  </si>
  <si>
    <t>Grünland (Grünschnitt)</t>
  </si>
  <si>
    <t>Hackfrüchte (Kartoffel)</t>
  </si>
  <si>
    <t>Handelsgewächse (Raps)</t>
  </si>
  <si>
    <t>Holzstoff</t>
  </si>
  <si>
    <t>Herstellung von TMP-Holzstoff mit TCF-Bleiche</t>
  </si>
  <si>
    <t>Ilmenitkonzentrate</t>
  </si>
  <si>
    <t>Erzgewinnung und Aufkonzentration</t>
  </si>
  <si>
    <t>Indium</t>
  </si>
  <si>
    <t>Rohstoffentnahme bis zur Bereitstellung von Indium in Regionallagern</t>
  </si>
  <si>
    <t>Industriediamanten</t>
  </si>
  <si>
    <t>Abbau Rohmaterial bis Schliff</t>
  </si>
  <si>
    <t>Iridium</t>
  </si>
  <si>
    <t>Erzförderung bis Iridium in Regionalen Lagern</t>
  </si>
  <si>
    <t>Kalisalz</t>
  </si>
  <si>
    <t>Abbau Rohsalz, Aufkonzentration, bis K2O in regionalen Lagern</t>
  </si>
  <si>
    <t>Kalk</t>
  </si>
  <si>
    <t>Abbau Rohmaterial bis gelöschter Kalk in Fabrik</t>
  </si>
  <si>
    <t>Kalkmergel</t>
  </si>
  <si>
    <t>Herstellung von Kalkmergel mit der Zusammensetzung 75 % Kalk und 25 % Ton</t>
  </si>
  <si>
    <t>Kalkstein</t>
  </si>
  <si>
    <t>Abbau Kalkstein</t>
  </si>
  <si>
    <t>Kaolin</t>
  </si>
  <si>
    <t>Rohmaterial bis Produktion</t>
  </si>
  <si>
    <t>Kieselgur</t>
  </si>
  <si>
    <t>Abbau Rohmaterial bis nach Kalzinierung</t>
  </si>
  <si>
    <t>Kobalt</t>
  </si>
  <si>
    <t>Rohstoffentnahme bis zur Bereitstellung von metallischem Kobalt</t>
  </si>
  <si>
    <t>Kobalterze</t>
  </si>
  <si>
    <t>Erzförderung und Aufkonzentrierung</t>
  </si>
  <si>
    <t>Herstellung von unlegiertem Stahl in der Hochofenroute; Umfasst den Hochofenprozess, die Oxygenstahlerzeugung, die Sekundärmetallurgie und den Strangguss</t>
  </si>
  <si>
    <t>Kreide</t>
  </si>
  <si>
    <t>Kryolith</t>
  </si>
  <si>
    <t>Produktion aus Rohmaterialien</t>
  </si>
  <si>
    <t>Kupfer, primär</t>
  </si>
  <si>
    <t>Erzförderung bis zur Erzeugung von Primärkupfer ab Raffinerie</t>
  </si>
  <si>
    <t>Kupfer, sekundär</t>
  </si>
  <si>
    <t>Herstellung von sekundärem Kupfer aus Kupferschrotten, enthält 10% Blister-Kupfer; Sammlung (100km LKW/200km Zug) und Energieaufwand der Sortierung</t>
  </si>
  <si>
    <t>Erzförderung, Aufbereitung</t>
  </si>
  <si>
    <t>Kupferkonzentrate, global</t>
  </si>
  <si>
    <t>Laptop</t>
  </si>
  <si>
    <t>Rohstoffe, Bearbeitung der Rohmaterialien bis zur Auslieferung, Entsorgung</t>
  </si>
  <si>
    <t>Laubholz</t>
  </si>
  <si>
    <t>LDPE</t>
  </si>
  <si>
    <t>von Rohmaterialextraktion bis Lieferung PE-Granulat ab Werk</t>
  </si>
  <si>
    <t>Lehm</t>
  </si>
  <si>
    <t>Bereitstellung von Lehm ab Grube</t>
  </si>
  <si>
    <t>Lithium</t>
  </si>
  <si>
    <t>von Erzabbau/Solegewinnung bis Lithium-Gewinnung durch Elektrolyse Li-Chlorid</t>
  </si>
  <si>
    <t>Magnesium</t>
  </si>
  <si>
    <t>von Rohstoffextraktion bis Fertigstellung Metall</t>
  </si>
  <si>
    <t>Magnesiumkarbonat</t>
  </si>
  <si>
    <t xml:space="preserve">Abbau Rohmaterial </t>
  </si>
  <si>
    <t>Magnesiumsulfat</t>
  </si>
  <si>
    <t>Entnahme und Produktion</t>
  </si>
  <si>
    <t>Mangan</t>
  </si>
  <si>
    <t>Erzförderung bis Mangan in regionalen Lagern</t>
  </si>
  <si>
    <t>Manganerz</t>
  </si>
  <si>
    <t>Erzförderung und Aufkonzentration</t>
  </si>
  <si>
    <t>Messing</t>
  </si>
  <si>
    <t>Herstellung einer Messinglegierung bestehend aus 70% (w/w) Kupfer und 30% (w/w) Zink; Schmelzen und Gießen in Messingbarren</t>
  </si>
  <si>
    <t>Molybdän</t>
  </si>
  <si>
    <t>Erzförderung bis Molybdän in regionalen Lagern</t>
  </si>
  <si>
    <t>Molybdänerz</t>
  </si>
  <si>
    <t>Nadelholz</t>
  </si>
  <si>
    <t>Naphtha</t>
  </si>
  <si>
    <t>Rohölförderung und Raffinerieprozesse bis zur Herstellung von Naphtha</t>
  </si>
  <si>
    <t>Natronlauge</t>
  </si>
  <si>
    <t>Herstellung durch Chloralkali-Elektrolyse als Mix aus Diaphragma-(23.6%) Amalgam-(18.2%) und Membranverfahren(58.3%)</t>
  </si>
  <si>
    <t>Naturstein, ungebrochen</t>
  </si>
  <si>
    <t>Abbau Rohmaterial bis regionales Lager</t>
  </si>
  <si>
    <t>Nickel</t>
  </si>
  <si>
    <t>Entnahme von sulfidischem Erz bis zur Primärproduktion von Nickel</t>
  </si>
  <si>
    <t>Niob- und Tantalkonzentrate</t>
  </si>
  <si>
    <t>Erzgewinnung Tantalit und Niobit und Aufkonzentrierung</t>
  </si>
  <si>
    <t>Obst (Apfel)</t>
  </si>
  <si>
    <t>Osmium</t>
  </si>
  <si>
    <t>Erzförderung bis Osmium in Regionalen Lagern</t>
  </si>
  <si>
    <t>Palladium, Russland</t>
  </si>
  <si>
    <t>Entnahme von Erz und Produktion</t>
  </si>
  <si>
    <t>Palladium, Südafrika</t>
  </si>
  <si>
    <t>Pegmatitsand</t>
  </si>
  <si>
    <t>Abbau von Pegmatitsand</t>
  </si>
  <si>
    <t>Perlit</t>
  </si>
  <si>
    <t>Abbau und Aufbereitung des Gesteins</t>
  </si>
  <si>
    <t>PET</t>
  </si>
  <si>
    <t>Herstellung PET ab Essigsäure, Xylen (Hrsg. Terephthalsäure) und Ethylenglykol</t>
  </si>
  <si>
    <t>Phosphat, Marokko</t>
  </si>
  <si>
    <t>Entnahme aus den Lagerstätten bis zur Bereitstellung des Phosphats ab Werk</t>
  </si>
  <si>
    <t>Phosphat, USA</t>
  </si>
  <si>
    <t>Phosphor, weiß</t>
  </si>
  <si>
    <t>von Erzabbau bis  Produkion weißer, flüssiger Phosphor</t>
  </si>
  <si>
    <t>PKW</t>
  </si>
  <si>
    <t>Bereitstellung der Rohstoffe und Produktion</t>
  </si>
  <si>
    <t>Platin, Russland</t>
  </si>
  <si>
    <t>Platin, Südafrika</t>
  </si>
  <si>
    <t>PVC</t>
  </si>
  <si>
    <t>Herstellung von Polyvinylchloridgranulat über die Suspensions-polymerisierung</t>
  </si>
  <si>
    <t>Quarz, Quarzite</t>
  </si>
  <si>
    <t>Abbau Quarz und Quarzit als Naturstein</t>
  </si>
  <si>
    <t>Abbau und Trocknung</t>
  </si>
  <si>
    <t>Quecksilber</t>
  </si>
  <si>
    <t>Erzförderung bis zur Herstellung von primärem Quecksilber</t>
  </si>
  <si>
    <t>Rhodium, Russland</t>
  </si>
  <si>
    <t>Rohstoffentnahme bis primäres Rhodium</t>
  </si>
  <si>
    <t>Rhodium, Südafrika</t>
  </si>
  <si>
    <t>Rohstoffentnahme bis  primäres Rhodium</t>
  </si>
  <si>
    <t>Rübenblatt</t>
  </si>
  <si>
    <t>Ruß</t>
  </si>
  <si>
    <t>Herstellung von Industrierußen (carbon black) durch das Furnacerußverfahren</t>
  </si>
  <si>
    <t>Ruthenium</t>
  </si>
  <si>
    <t>Erzförderung bis Ruthenium in regionalen Lagern</t>
  </si>
  <si>
    <t>Sauerstoff, flüssig</t>
  </si>
  <si>
    <t>Sauerstoffherstellung durch Luftverflüssigung</t>
  </si>
  <si>
    <t>Schamottstein</t>
  </si>
  <si>
    <t>Umfasst die Tongewinnung, den Transport, das Brennen und die Verpackung von Schamottstein</t>
  </si>
  <si>
    <t>Schiefer</t>
  </si>
  <si>
    <t>Abbau Rohmaterial bis fertiger Dachschiefer</t>
  </si>
  <si>
    <t>Schmieröl</t>
  </si>
  <si>
    <t>Cracken und Destillation von Diesel, Addititve wurden nicht berücksichtigt</t>
  </si>
  <si>
    <t>Abbau Rohmaterial bis fertige Körnung</t>
  </si>
  <si>
    <t>Schwefel</t>
  </si>
  <si>
    <t>Gewinnung als Beiprodukt in Raffinerie bis Schwefel</t>
  </si>
  <si>
    <t>Selen</t>
  </si>
  <si>
    <t>Roherzförderung bis fertiges Rohmetall</t>
  </si>
  <si>
    <t>Siedesalz</t>
  </si>
  <si>
    <t>Lösung</t>
  </si>
  <si>
    <t>Silber</t>
  </si>
  <si>
    <t>Silber in Lagerstätte bis Metall in regionalen Lagern</t>
  </si>
  <si>
    <t>Silizium</t>
  </si>
  <si>
    <t>Abbau von Quarzgestein bis zur Herstellung von Reinstsilizium</t>
  </si>
  <si>
    <t>Soda</t>
  </si>
  <si>
    <t>Herstellung von Soda-Pulver mithilfe des Solvay-Prozesses</t>
  </si>
  <si>
    <t>Spanplatte</t>
  </si>
  <si>
    <t>Herstellung einer Spanplatte für die Anwendung im Außenbereich. Dichte: 680 kg/m³</t>
  </si>
  <si>
    <t>Speckstein</t>
  </si>
  <si>
    <t>Splitt, Körnungen aus Marmor</t>
  </si>
  <si>
    <t>Abbau Marmor bis fertiger Splitt</t>
  </si>
  <si>
    <t>Steinsalz</t>
  </si>
  <si>
    <t>Abbau von Steinsalz und Aufbereitung</t>
  </si>
  <si>
    <t>Stickstoff, flüssig</t>
  </si>
  <si>
    <t>Bereitstellung von Stickstoff aus Luft</t>
  </si>
  <si>
    <t>Stroh (Winterweizen)</t>
  </si>
  <si>
    <t>Styrol</t>
  </si>
  <si>
    <t>von der Rohmaterialextraktion bis Lieferung ab Werk</t>
  </si>
  <si>
    <t>Herstellung von Sulfatzellstoff, Darstellung eines Produktionsmixes aus 80% ECF-gebleichtem, 15% TCF-gebleichtem und 5% ungebleichtem Sulfatzellstoff</t>
  </si>
  <si>
    <t>Herstellung von gebleichtem Sulfitzellstoff; Produktionsmix aus 25% ECF und 75% TCF</t>
  </si>
  <si>
    <t>Talk, Talkum</t>
  </si>
  <si>
    <t>Abbau Rohmaterial bis Talkpulver</t>
  </si>
  <si>
    <t>Tantal</t>
  </si>
  <si>
    <t>Erzgewinnung Tantalit bis Metallpulver in regionalen Lagern</t>
  </si>
  <si>
    <t>Thallium</t>
  </si>
  <si>
    <t>als Nebenprodukt der Zinkgewinnung</t>
  </si>
  <si>
    <t>Titan</t>
  </si>
  <si>
    <t>Erzgewinnung bis Rohmetall in regionalen Lagern nach Kroll-Verfahren</t>
  </si>
  <si>
    <t>Torf</t>
  </si>
  <si>
    <t>Torfabbau</t>
  </si>
  <si>
    <t>Trass</t>
  </si>
  <si>
    <t>Abbau, Mahlen</t>
  </si>
  <si>
    <t>Herstellung von Trimethylamin aus Methanol und Ammoniak</t>
  </si>
  <si>
    <t>Tuffstein</t>
  </si>
  <si>
    <t>Uran</t>
  </si>
  <si>
    <t>Erzabbau</t>
  </si>
  <si>
    <t>Vermikulit</t>
  </si>
  <si>
    <t>Herstellung umfasst die Hochofenroute inklusive Sekundärmetallurgie, Warm- und Kaltwalzen und Bandverzinken</t>
  </si>
  <si>
    <t>Wafer</t>
  </si>
  <si>
    <t>Herstellung, Sägen und Säubern einer Tonne polykristallinen Silizium-Wafer aus Quarzsand; Dicke: 240 µm, Gewicht: 559 g/m²</t>
  </si>
  <si>
    <t>Wasserglas</t>
  </si>
  <si>
    <t>Herstellung von festem Wasserglas im Drehrohrofen</t>
  </si>
  <si>
    <t>Wasserstoff</t>
  </si>
  <si>
    <t>Wasserstoffproduktion aus fossilen Quellen</t>
  </si>
  <si>
    <t>Wismut</t>
  </si>
  <si>
    <t>Erz-/Nebenproduktgewinnung bis Rohmetall in regionalen Lagern</t>
  </si>
  <si>
    <t>Wolfram</t>
  </si>
  <si>
    <t>Erzabbau bis fertiges Metall</t>
  </si>
  <si>
    <t>Zeitungsdruckpapier</t>
  </si>
  <si>
    <t>Rohstoffe bis Papierproduktion</t>
  </si>
  <si>
    <t>Zement</t>
  </si>
  <si>
    <t>von Rohstoffen bis Mischen und Mahlen</t>
  </si>
  <si>
    <t>Zink</t>
  </si>
  <si>
    <t>Entnahme aus der Lagerstätte bis Zink in regionalen Lagern</t>
  </si>
  <si>
    <t>Zinkerze</t>
  </si>
  <si>
    <t>Zinn</t>
  </si>
  <si>
    <t>Rohstoffentnahme und Zinnproduktion bis Regionallager</t>
  </si>
  <si>
    <t>Umweltprofile (Energieträger)</t>
  </si>
  <si>
    <t>Braunkohle</t>
  </si>
  <si>
    <t>Abbau von Braunkohle</t>
  </si>
  <si>
    <t>Erdgasförderung, erste Reinigungsschritte, Verteilung im Hochdruck-Netz</t>
  </si>
  <si>
    <t>Erdöl (Zu verwenden für alle flüssigen Brennstoffe)</t>
  </si>
  <si>
    <t>Exploration des Erdöls bis Transport zur Raffination, Emissionsfaktor von "Heizöl leicht" für Berechnung GWP benutzt, da keine Angabe zu Erdöl im NIR</t>
  </si>
  <si>
    <t>Steinkohle</t>
  </si>
  <si>
    <t>Kohleabbau, Zerkleinerung, Homogenisierung</t>
  </si>
  <si>
    <t>Herstellung in der Kokerei</t>
  </si>
  <si>
    <t>Strom elektr. (Bezug: 1MWh)</t>
  </si>
  <si>
    <t>Produktion und Bereitstellung von UCTE-Strom</t>
  </si>
  <si>
    <t>Hinweis: GWP inkl. Energetischer Nutzung im Prozess. GWP berechnet unter Verwendung der Emissionsfaktoren (Tab. 281) aus dem Nationaler Inventarbericht zum Deutschen Treibhausgasinventar 1990 - 2009, Climate Change 11/2011, Umweltbundesamt.</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</si>
  <si>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</si>
  <si>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</si>
  <si>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</si>
  <si>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</si>
  <si>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</si>
  <si>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</si>
  <si>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</si>
  <si>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</si>
  <si>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</si>
  <si>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</si>
  <si>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</si>
  <si>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</si>
  <si>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</si>
  <si>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</si>
  <si>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Position 15</t>
  </si>
  <si>
    <t>Position 16</t>
  </si>
  <si>
    <t>Position 17</t>
  </si>
  <si>
    <t>Position 18</t>
  </si>
  <si>
    <t>Position 19</t>
  </si>
  <si>
    <t>Position 20</t>
  </si>
  <si>
    <t>Position 21</t>
  </si>
  <si>
    <t>Position 22</t>
  </si>
  <si>
    <t>Position 23</t>
  </si>
  <si>
    <t>Position 24</t>
  </si>
  <si>
    <t>Position 25</t>
  </si>
  <si>
    <t>Position 26</t>
  </si>
  <si>
    <t>Position 27</t>
  </si>
  <si>
    <t>Position 28</t>
  </si>
  <si>
    <t>Position 29</t>
  </si>
  <si>
    <t>Position 30</t>
  </si>
  <si>
    <t>Position 31</t>
  </si>
  <si>
    <t>Position 32</t>
  </si>
  <si>
    <t>Position 33</t>
  </si>
  <si>
    <t>Position 34</t>
  </si>
  <si>
    <t>Position 35</t>
  </si>
  <si>
    <t>Position 36</t>
  </si>
  <si>
    <t>Position 37</t>
  </si>
  <si>
    <t>Position 38</t>
  </si>
  <si>
    <t xml:space="preserve">Materialinput: Ausgangslage </t>
  </si>
  <si>
    <t>Umrechnung Erdgas von m³ in t</t>
  </si>
  <si>
    <t>Materialinput: Innovativer Prozess</t>
  </si>
  <si>
    <t>Position 39</t>
  </si>
  <si>
    <t>Position 40</t>
  </si>
  <si>
    <t>Position 41</t>
  </si>
  <si>
    <t>Position 42</t>
  </si>
  <si>
    <t>Position 43</t>
  </si>
  <si>
    <t>Position 44</t>
  </si>
  <si>
    <t>Position 45</t>
  </si>
  <si>
    <t>Position 46</t>
  </si>
  <si>
    <t>Position 47</t>
  </si>
  <si>
    <t>Position 48</t>
  </si>
  <si>
    <t>Position 49</t>
  </si>
  <si>
    <t>Position 50</t>
  </si>
  <si>
    <t>Position 51</t>
  </si>
  <si>
    <t>Position 52</t>
  </si>
  <si>
    <t>Position 53</t>
  </si>
  <si>
    <t>Position 54</t>
  </si>
  <si>
    <t>Normierung</t>
  </si>
  <si>
    <t>Gesamtberechnung mit Bezug: Stück</t>
  </si>
  <si>
    <t>Gesamtberechnung mit Bezug: t</t>
  </si>
  <si>
    <t>Materialspezifische, ökobilanzielle Datensätze aus den Umweltprofilen (Rohstoffe und Energieträger)</t>
  </si>
  <si>
    <t>Materialspezifische, ökobilanzielle Datensätze (aus Tabellenblatt Umweltprofile)</t>
  </si>
  <si>
    <t>In dieser Tabelle erfolgt die Umrechnung von m³ Erdgas in t</t>
  </si>
  <si>
    <t>Bitte geben Sie hier den Erdgasverbrauch in m³ ein.</t>
  </si>
  <si>
    <t>In dieser Tabelle wird die  Materialbilanz der Ausgangslage ermittelt.</t>
  </si>
  <si>
    <t>In dieser Tabelle wird die  Materialbilanz für den innovativen Prozess ermittelt.</t>
  </si>
  <si>
    <t xml:space="preserve">In dieser Tabelle wird der Materialeinsatz in der Ausgangslage und nach Umsetzen der Innovation auf die Jahresproduktion normiert. </t>
  </si>
  <si>
    <t>In dieser Tabelle berechnen sich die Kennwerte der Materialbilanz bezogen auf die Indikatoren KRA, KEA und GWP mit Bezug auf t.</t>
  </si>
  <si>
    <t>Bitte tragen Sie in der ersten Spalte alle für die Materialbilanz notwendigen Rohstoffe, Materialien und Energieträger bezogen auf die Ausgangslage ein. Bitte ergänzen Sie in der zweiten Spalte die eingesetzte Gesamtmenge pro Jahr in t/a. In den nachfolgenden Spalten 3-5 tragen Sie bitte die Werte für  Kumulierten Rohstoffaufwand (KRA),  Kumulierten Energieaufwand (KEA) und Global Warming Potential (GWP) ein. Die Werte für die jeweiligen Rohstoffe etc. können Sie dem Tabellenblatt Umweltprofile (Rohstoffe bzw. Energieträger) entnehmen. Bitte nutzen Sie je Rohstoffe, Material oder Energieträger eine Zeile der Spalte.</t>
  </si>
  <si>
    <t>Bitte tragen Sie in der ersten Spalte alle für die Materialbilanz notwendigen Rohstoffe, Materialien und Energieträger bezogen auf den innovativen Prozess ein. Bitte ergänzen Sie in der zweiten Spalte die eingesetzte Gesamtmenge pro Jahr in t/a. In den nachfolgenden Spalten 3-5 tragen Sie bitte die Werte für  Kumulierten Rohstoffaufwand (KRA),  Kumulierten Energieaufwand (KEA) und Global Warming Potential (GWP) ein. Die Werte für die jeweiligen Rohstoffe etc. können Sie dem Tabellenblatt Umweltprofile (Rohstoffe bzw. Energieträger) entnehmen. Bitte nutzen Sie je Rohstoffe, Material oder Energieträger eine Zeile der Spalte.</t>
  </si>
  <si>
    <t>In dieser Tabelle berechnen sich die Kennwerte der Materialbilanz bezogen auf die Indikatoren KRA, KEA und GWP mit Bezug auf Stückzahl.</t>
  </si>
  <si>
    <t>Hinweis:</t>
  </si>
  <si>
    <t>Fa. Mustermann</t>
  </si>
  <si>
    <t>Normierte Ergebnisse der Ausgangslage (Bezug: t)</t>
  </si>
  <si>
    <t>Lediglich hellblau markierte Felder können ausgefüllt werden.</t>
  </si>
  <si>
    <r>
      <t>GWP in t CO</t>
    </r>
    <r>
      <rPr>
        <b/>
        <vertAlign val="subscript"/>
        <sz val="11"/>
        <color indexed="8"/>
        <rFont val="Calibri"/>
        <family val="2"/>
      </rPr>
      <t>2</t>
    </r>
    <r>
      <rPr>
        <b/>
        <sz val="11"/>
        <color indexed="8"/>
        <rFont val="Calibri"/>
        <family val="2"/>
      </rPr>
      <t>-Äq/t</t>
    </r>
  </si>
  <si>
    <r>
      <t>GWP in t CO</t>
    </r>
    <r>
      <rPr>
        <b/>
        <vertAlign val="subscript"/>
        <sz val="11"/>
        <color indexed="8"/>
        <rFont val="Calibri"/>
        <family val="2"/>
      </rPr>
      <t>2</t>
    </r>
    <r>
      <rPr>
        <b/>
        <sz val="11"/>
        <color indexed="8"/>
        <rFont val="Calibri"/>
        <family val="2"/>
      </rPr>
      <t>-Äq/a</t>
    </r>
  </si>
  <si>
    <r>
      <t>Gesamt-GWP in t CO</t>
    </r>
    <r>
      <rPr>
        <b/>
        <vertAlign val="subscript"/>
        <sz val="11"/>
        <color indexed="8"/>
        <rFont val="Calibri"/>
        <family val="2"/>
      </rPr>
      <t>2</t>
    </r>
    <r>
      <rPr>
        <b/>
        <sz val="11"/>
        <color indexed="8"/>
        <rFont val="Calibri"/>
        <family val="2"/>
      </rPr>
      <t>-Äq/a</t>
    </r>
  </si>
  <si>
    <r>
      <t>t CO</t>
    </r>
    <r>
      <rPr>
        <b/>
        <vertAlign val="subscript"/>
        <sz val="11"/>
        <color indexed="8"/>
        <rFont val="Calibri"/>
        <family val="2"/>
      </rPr>
      <t>2</t>
    </r>
    <r>
      <rPr>
        <b/>
        <sz val="11"/>
        <color indexed="8"/>
        <rFont val="Calibri"/>
        <family val="2"/>
      </rPr>
      <t>-Äq./a</t>
    </r>
  </si>
  <si>
    <t>Umweltprofile (Materialien)</t>
  </si>
  <si>
    <t>In dieser Zeile tragen Sie bitte die Jahresproduktion des Produktes in Stück/a und/oder t/a ein - jeweils für die Ausgangslage und die Innovation.</t>
  </si>
  <si>
    <t>Metadaten/berücksichtigte Prozessschritte</t>
  </si>
  <si>
    <t>Umfasst das Beizen, Härten, Kaltwalzen und Tempern von un- und niedriglegiertem Stahlblech; Herstellung von Stahl nicht berücksichtigt. Bei der Gesamt-Berechnung von KRA, KEA und GWP für Stahlblech bitte die entsprechenden spezifischen Kennzahlenwerte für die Erzeugung von Stahl addieren.</t>
  </si>
  <si>
    <t>Zellstoff (Sulfatzellstoff)</t>
  </si>
  <si>
    <t>Zellstoff (Sulfitzellstoff)</t>
  </si>
  <si>
    <t>Amin (Trimethylamin)</t>
  </si>
  <si>
    <t>Stahl (Konverterstahl)</t>
  </si>
  <si>
    <t>Aluminiumblech (ohne Prozessschritte für Aluminium primär/sekundär)</t>
  </si>
  <si>
    <t>Umfasst nur die Prozessschritte Sägen, Schälen, Warmwalzen, Kaltwalzen; ohne Aluminiumherstellung, inklusive Walzverluste von 0.012 kg/kg (als Primäraluminium bilanziert). Bei der Gesamt-Berechnung von KRA, KEA und GWP für Aluminiumblech bitte die entsprechenden spezifischen Kennzahlenwerte für Aluminium primär und/oder sekundär addieren.</t>
  </si>
  <si>
    <t>Umfasst die Prozessschritte Bereitstellung der Rohstoffe, Schmelze, Formen, Verpacken; Einsatz von 69,5% Scherben, darunter 6% Eigenscherben</t>
  </si>
  <si>
    <t>Umfasst die Prozessschritte Bereitstellung der Rohmaterialien und Herstellung eines Transportbetons aus 13% Zement, 8% Wasser und 79% Kies</t>
  </si>
  <si>
    <t>Umfasst die Prozessschritte Extraktion von Rohöl, Transport nach Europa, Herstellung von Bitumen in Raffinerie</t>
  </si>
  <si>
    <t>Umfasst die Prozessschritte Dolomitabbau, Zerkleinern und Mahlen</t>
  </si>
  <si>
    <t>Kupferblech (ohne Prozessschritte für Kupfer primär/sekundär)</t>
  </si>
  <si>
    <t>Umfasst die Prozessschritte Aufheizen, Warmwalzen, Kaltwalzen, Glühen, Schlussbearbeitung; ohne Kupferherstellung, inklusive Walzverluste von 0.0396 kg/kg (als Primärkupfer bilanziert). Bei der Gesamt-Berechnung von KRA, KEA und GWP für Kupferblech bitte die entsprechenden spezifischen Kennzahlenwerte für Kupfer primär und/oder sekundär addieren.</t>
  </si>
  <si>
    <t>Stahlblech (ohne Prozessschritte für Stahlherstellung)</t>
  </si>
  <si>
    <t>Stahl (Elektrostahl)</t>
  </si>
  <si>
    <t>Edelstahlblech (inkl. Herstellung von Chromstahl)</t>
  </si>
  <si>
    <t>Glas (Behälterglas)</t>
  </si>
  <si>
    <t>Glas (Flachglas)</t>
  </si>
  <si>
    <t>Kies (Baukies)</t>
  </si>
  <si>
    <t>Sand (Bausand)</t>
  </si>
  <si>
    <t>GFK (Glasfaserverstärkte Kunststoffe)</t>
  </si>
  <si>
    <t>Sillimanit</t>
  </si>
  <si>
    <t>Schmirgel, Korund, Granat (Schleifmittel)</t>
  </si>
  <si>
    <t>Stahlblech verzinkt</t>
  </si>
  <si>
    <r>
      <t>t CO</t>
    </r>
    <r>
      <rPr>
        <b/>
        <vertAlign val="subscript"/>
        <sz val="10"/>
        <color indexed="8"/>
        <rFont val="Arial"/>
        <family val="2"/>
      </rPr>
      <t>2</t>
    </r>
    <r>
      <rPr>
        <b/>
        <sz val="10"/>
        <color indexed="8"/>
        <rFont val="Arial"/>
        <family val="2"/>
      </rPr>
      <t>-Äq./t</t>
    </r>
  </si>
  <si>
    <t>Indikatorwerte Innovativer Prozess</t>
  </si>
  <si>
    <t>Im Spritzgussverfahren hergestellter glasfaserverstärkter Kunststoff (Polyamid) mit einem Glasfaseranteil von 30%</t>
  </si>
  <si>
    <r>
      <t>Gesamt-GWP in            t CO</t>
    </r>
    <r>
      <rPr>
        <b/>
        <vertAlign val="subscript"/>
        <sz val="11"/>
        <color indexed="8"/>
        <rFont val="Calibri"/>
        <family val="2"/>
      </rPr>
      <t>2</t>
    </r>
    <r>
      <rPr>
        <b/>
        <sz val="11"/>
        <color indexed="8"/>
        <rFont val="Calibri"/>
        <family val="2"/>
      </rPr>
      <t>-Äq/a</t>
    </r>
  </si>
  <si>
    <r>
      <t>Gesamt-GWP in                t CO</t>
    </r>
    <r>
      <rPr>
        <b/>
        <vertAlign val="subscript"/>
        <sz val="11"/>
        <color indexed="8"/>
        <rFont val="Calibri"/>
        <family val="2"/>
      </rPr>
      <t>2</t>
    </r>
    <r>
      <rPr>
        <b/>
        <sz val="11"/>
        <color indexed="8"/>
        <rFont val="Calibri"/>
        <family val="2"/>
      </rPr>
      <t>-Äq/a</t>
    </r>
  </si>
  <si>
    <r>
      <t>Gesamt-GWP in           t CO</t>
    </r>
    <r>
      <rPr>
        <b/>
        <vertAlign val="subscript"/>
        <sz val="11"/>
        <color indexed="8"/>
        <rFont val="Calibri"/>
        <family val="2"/>
      </rPr>
      <t>2</t>
    </r>
    <r>
      <rPr>
        <b/>
        <sz val="11"/>
        <color indexed="8"/>
        <rFont val="Calibri"/>
        <family val="2"/>
      </rPr>
      <t>-Äq/a</t>
    </r>
  </si>
  <si>
    <r>
      <t>Gesamt-GWP in                       t CO</t>
    </r>
    <r>
      <rPr>
        <b/>
        <vertAlign val="subscript"/>
        <sz val="11"/>
        <color indexed="8"/>
        <rFont val="Calibri"/>
        <family val="2"/>
      </rPr>
      <t>2</t>
    </r>
    <r>
      <rPr>
        <b/>
        <sz val="11"/>
        <color indexed="8"/>
        <rFont val="Calibri"/>
        <family val="2"/>
      </rPr>
      <t>-Äq/a</t>
    </r>
  </si>
  <si>
    <r>
      <t>Gesamt-GWP in                      t CO</t>
    </r>
    <r>
      <rPr>
        <b/>
        <vertAlign val="subscript"/>
        <sz val="11"/>
        <color indexed="8"/>
        <rFont val="Calibri"/>
        <family val="2"/>
      </rPr>
      <t>2</t>
    </r>
    <r>
      <rPr>
        <b/>
        <sz val="11"/>
        <color indexed="8"/>
        <rFont val="Calibri"/>
        <family val="2"/>
      </rPr>
      <t>-Äq/a</t>
    </r>
  </si>
  <si>
    <t>Unternehmen:</t>
  </si>
  <si>
    <t>Prozess:</t>
  </si>
  <si>
    <t>Bitte Namen des Unternehmens eintragen.</t>
  </si>
  <si>
    <t>Bitte Prozesstitel eintragen.</t>
  </si>
  <si>
    <t>Normdichte Erdgas  [ kg/m³]</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</si>
</sst>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
    <numFmt numFmtId="166" formatCode="0;\-0;&quot;&quot;"/>
    <numFmt numFmtId="167" formatCode="#,##0.0000000"/>
    <numFmt numFmtId="168" formatCode="#,##0_ ;\-#,##0\ "/>
  </numFmts>
  <fonts count="21" x14ac:knownFonts="1">
    <font>
      <sz val="11"/>
      <color theme="1"/>
      <name val="Calibri"/>
      <family val="2"/>
      <scheme val="minor"/>
    </font>
    <font>
      <b/>
      <sz val="11"/>
      <color indexed="8"/>
      <name val="Calibri"/>
      <family val="2"/>
    </font>
    <font>
      <b/>
      <sz val="10"/>
      <color indexed="8"/>
      <name val="Arial"/>
      <family val="2"/>
    </font>
    <font>
      <sz val="10"/>
      <name val="Arial"/>
      <family val="2"/>
    </font>
    <font>
      <b/>
      <vertAlign val="subscript"/>
      <sz val="11"/>
      <color indexed="8"/>
      <name val="Calibri"/>
      <family val="2"/>
    </font>
    <font>
      <b/>
      <vertAlign val="subscript"/>
      <sz val="10"/>
      <color indexed="8"/>
      <name val="Arial"/>
      <family val="2"/>
    </font>
    <font>
      <sz val="11"/>
      <color theme="0"/>
      <name val="Calibri"/>
      <family val="2"/>
      <scheme val="minor"/>
    </font>
    <font>
      <b/>
      <sz val="11"/>
      <color theme="1"/>
      <name val="Calibri"/>
      <family val="2"/>
      <scheme val="minor"/>
    </font>
    <font>
      <b/>
      <sz val="14"/>
      <color theme="1"/>
      <name val="Arial"/>
      <family val="2"/>
    </font>
    <font>
      <b/>
      <sz val="10"/>
      <color theme="1"/>
      <name val="Arial"/>
      <family val="2"/>
    </font>
    <font>
      <sz val="10"/>
      <color theme="0"/>
      <name val="Arial"/>
      <family val="2"/>
    </font>
    <font>
      <b/>
      <sz val="10"/>
      <color theme="0"/>
      <name val="Arial"/>
      <family val="2"/>
    </font>
    <font>
      <b/>
      <sz val="14"/>
      <color theme="0"/>
      <name val="Arial"/>
      <family val="2"/>
    </font>
    <font>
      <b/>
      <sz val="12"/>
      <color theme="0"/>
      <name val="Calibri"/>
      <family val="2"/>
      <scheme val="minor"/>
    </font>
    <font>
      <b/>
      <sz val="14"/>
      <color theme="0"/>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1"/>
      <color rgb="FFFF0000"/>
      <name val="Calibri"/>
      <family val="2"/>
      <scheme val="minor"/>
    </font>
    <font>
      <sz val="9"/>
      <color theme="1"/>
      <name val="Arial"/>
      <family val="2"/>
    </font>
    <font>
      <sz val="10"/>
      <color rgb="FF000000"/>
      <name val="Tahoma"/>
      <family val="2"/>
    </font>
  </fonts>
  <fills count="9">
    <fill>
      <patternFill patternType="none"/>
    </fill>
    <fill>
      <patternFill patternType="gray125"/>
    </fill>
    <fill>
      <patternFill patternType="solid">
        <fgColor theme="6"/>
      </patternFill>
    </fill>
    <fill>
      <patternFill patternType="solid">
        <fgColor theme="0"/>
        <bgColor indexed="64"/>
      </patternFill>
    </fill>
    <fill>
      <patternFill patternType="solid">
        <fgColor theme="8"/>
        <bgColor theme="8"/>
      </patternFill>
    </fill>
    <fill>
      <patternFill patternType="solid">
        <fgColor theme="8" tint="0.59999389629810485"/>
        <bgColor theme="8" tint="0.59999389629810485"/>
      </patternFill>
    </fill>
    <fill>
      <patternFill patternType="solid">
        <fgColor theme="8" tint="0.79998168889431442"/>
        <bgColor theme="8" tint="0.79998168889431442"/>
      </patternFill>
    </fill>
    <fill>
      <patternFill patternType="solid">
        <fgColor rgb="FFCCECFF"/>
        <bgColor indexed="64"/>
      </patternFill>
    </fill>
    <fill>
      <patternFill patternType="solid">
        <fgColor rgb="FF177EE6"/>
        <bgColor indexed="64"/>
      </patternFill>
    </fill>
  </fills>
  <borders count="31">
    <border>
      <left/>
      <right/>
      <top/>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theme="0"/>
      </left>
      <right style="thin">
        <color theme="0"/>
      </right>
      <top/>
      <bottom style="thin">
        <color theme="0"/>
      </bottom>
      <diagonal/>
    </border>
    <border>
      <left style="thin">
        <color theme="0"/>
      </left>
      <right style="thin">
        <color theme="0"/>
      </right>
      <top/>
      <bottom style="thin">
        <color indexed="64"/>
      </bottom>
      <diagonal/>
    </border>
    <border>
      <left/>
      <right style="thin">
        <color theme="0"/>
      </right>
      <top style="thin">
        <color indexed="64"/>
      </top>
      <bottom/>
      <diagonal/>
    </border>
    <border>
      <left/>
      <right style="thin">
        <color theme="0"/>
      </right>
      <top style="thin">
        <color indexed="64"/>
      </top>
      <bottom style="medium">
        <color indexed="64"/>
      </bottom>
      <diagonal/>
    </border>
    <border>
      <left/>
      <right style="thin">
        <color theme="0"/>
      </right>
      <top/>
      <bottom style="thin">
        <color theme="0"/>
      </bottom>
      <diagonal/>
    </border>
    <border>
      <left style="thin">
        <color indexed="64"/>
      </left>
      <right style="thin">
        <color theme="0"/>
      </right>
      <top style="thin">
        <color indexed="64"/>
      </top>
      <bottom style="thick">
        <color theme="0"/>
      </bottom>
      <diagonal/>
    </border>
    <border>
      <left style="thin">
        <color indexed="64"/>
      </left>
      <right style="thin">
        <color theme="0"/>
      </right>
      <top/>
      <bottom/>
      <diagonal/>
    </border>
    <border>
      <left style="thin">
        <color indexed="64"/>
      </left>
      <right style="thin">
        <color theme="0"/>
      </right>
      <top style="thin">
        <color indexed="64"/>
      </top>
      <bottom style="medium">
        <color indexed="64"/>
      </bottom>
      <diagonal/>
    </border>
    <border>
      <left/>
      <right/>
      <top/>
      <bottom style="thin">
        <color theme="0"/>
      </bottom>
      <diagonal/>
    </border>
    <border>
      <left/>
      <right style="thin">
        <color theme="0"/>
      </right>
      <top/>
      <bottom/>
      <diagonal/>
    </border>
    <border>
      <left/>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bottom style="double">
        <color indexed="64"/>
      </bottom>
      <diagonal/>
    </border>
    <border>
      <left style="thin">
        <color theme="0" tint="-0.24994659260841701"/>
      </left>
      <right style="thin">
        <color theme="0" tint="-0.24994659260841701"/>
      </right>
      <top style="double">
        <color indexed="64"/>
      </top>
      <bottom style="thin">
        <color theme="0" tint="-0.24994659260841701"/>
      </bottom>
      <diagonal/>
    </border>
  </borders>
  <cellStyleXfs count="2">
    <xf numFmtId="0" fontId="0" fillId="0" borderId="0"/>
    <xf numFmtId="0" fontId="6" fillId="2" borderId="0" applyNumberFormat="0" applyBorder="0" applyAlignment="0" applyProtection="0"/>
  </cellStyleXfs>
  <cellXfs count="134">
    <xf numFmtId="0" fontId="0" fillId="0" borderId="0" xfId="0"/>
    <xf numFmtId="0" fontId="0" fillId="0" borderId="0" xfId="0" applyFill="1"/>
    <xf numFmtId="0" fontId="8" fillId="0" borderId="0" xfId="0" applyFont="1" applyFill="1" applyBorder="1" applyAlignment="1">
      <alignment horizont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3" fillId="0" borderId="0" xfId="1" applyFont="1" applyFill="1" applyBorder="1" applyAlignment="1">
      <alignment horizontal="left" wrapText="1"/>
    </xf>
    <xf numFmtId="165" fontId="3" fillId="0" borderId="0" xfId="1" applyNumberFormat="1" applyFont="1" applyFill="1" applyBorder="1" applyAlignment="1">
      <alignment horizontal="right" vertical="center"/>
    </xf>
    <xf numFmtId="4" fontId="3" fillId="0" borderId="0" xfId="1" applyNumberFormat="1" applyFont="1" applyFill="1" applyBorder="1" applyAlignment="1">
      <alignment horizontal="left" vertical="center"/>
    </xf>
    <xf numFmtId="3" fontId="3" fillId="0" borderId="6" xfId="1" applyNumberFormat="1" applyFont="1" applyFill="1" applyBorder="1" applyAlignment="1">
      <alignment horizontal="right" vertical="center"/>
    </xf>
    <xf numFmtId="3" fontId="3" fillId="0" borderId="7" xfId="1" applyNumberFormat="1" applyFont="1" applyFill="1" applyBorder="1" applyAlignment="1">
      <alignment horizontal="right" vertical="center"/>
    </xf>
    <xf numFmtId="0" fontId="0" fillId="3" borderId="0" xfId="0" applyFill="1" applyBorder="1"/>
    <xf numFmtId="0" fontId="0" fillId="0" borderId="0" xfId="0" applyFill="1" applyBorder="1"/>
    <xf numFmtId="0" fontId="0" fillId="0" borderId="1" xfId="0" applyFill="1" applyBorder="1"/>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0" xfId="0" applyFont="1" applyFill="1" applyBorder="1"/>
    <xf numFmtId="0" fontId="0" fillId="0" borderId="0" xfId="0" applyFill="1" applyProtection="1">
      <protection locked="0"/>
    </xf>
    <xf numFmtId="0" fontId="7" fillId="0" borderId="0" xfId="0" applyFont="1" applyFill="1" applyProtection="1">
      <protection locked="0"/>
    </xf>
    <xf numFmtId="164" fontId="0" fillId="0" borderId="0" xfId="0" applyNumberFormat="1" applyFill="1" applyProtection="1">
      <protection locked="0"/>
    </xf>
    <xf numFmtId="0" fontId="0" fillId="0" borderId="0" xfId="0" applyFill="1" applyBorder="1" applyProtection="1">
      <protection locked="0"/>
    </xf>
    <xf numFmtId="0" fontId="0" fillId="0" borderId="0" xfId="0" applyFill="1" applyProtection="1"/>
    <xf numFmtId="3" fontId="7" fillId="0" borderId="0" xfId="0" applyNumberFormat="1" applyFont="1" applyFill="1" applyBorder="1" applyProtection="1"/>
    <xf numFmtId="0" fontId="11" fillId="4" borderId="8" xfId="0" applyFont="1" applyFill="1" applyBorder="1" applyAlignment="1">
      <alignment vertical="center" wrapText="1"/>
    </xf>
    <xf numFmtId="0" fontId="11" fillId="4" borderId="2" xfId="0" applyFont="1" applyFill="1" applyBorder="1" applyAlignment="1">
      <alignment horizontal="left" vertical="center" wrapText="1"/>
    </xf>
    <xf numFmtId="0" fontId="9" fillId="5" borderId="8" xfId="0" applyFont="1" applyFill="1" applyBorder="1" applyAlignment="1">
      <alignment vertical="center" wrapText="1"/>
    </xf>
    <xf numFmtId="0" fontId="9" fillId="5" borderId="2" xfId="0" applyFont="1" applyFill="1" applyBorder="1" applyAlignment="1">
      <alignment horizontal="left" vertical="center" wrapText="1"/>
    </xf>
    <xf numFmtId="0" fontId="9" fillId="6" borderId="9" xfId="0" applyFont="1" applyFill="1" applyBorder="1" applyAlignment="1">
      <alignment horizontal="center" vertical="center"/>
    </xf>
    <xf numFmtId="165" fontId="3" fillId="0" borderId="10" xfId="1" applyNumberFormat="1" applyFont="1" applyFill="1" applyBorder="1" applyAlignment="1">
      <alignment horizontal="right" vertical="center"/>
    </xf>
    <xf numFmtId="0" fontId="0" fillId="0" borderId="0" xfId="0" applyFill="1" applyAlignment="1">
      <alignment horizontal="left" vertical="center" wrapText="1"/>
    </xf>
    <xf numFmtId="0" fontId="12" fillId="4"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3" fillId="0" borderId="10" xfId="1" applyFont="1" applyFill="1" applyBorder="1" applyAlignment="1">
      <alignment horizontal="left" vertical="center" wrapText="1"/>
    </xf>
    <xf numFmtId="0" fontId="9" fillId="6" borderId="3" xfId="0" applyFont="1" applyFill="1" applyBorder="1" applyAlignment="1">
      <alignment horizontal="left" vertical="center" wrapText="1"/>
    </xf>
    <xf numFmtId="4" fontId="3" fillId="0" borderId="14" xfId="1" applyNumberFormat="1" applyFont="1" applyFill="1" applyBorder="1" applyAlignment="1">
      <alignment horizontal="left" vertical="center" wrapText="1"/>
    </xf>
    <xf numFmtId="0" fontId="0" fillId="0" borderId="4" xfId="0" applyFill="1" applyBorder="1" applyAlignment="1">
      <alignment horizontal="left" vertical="center" wrapText="1"/>
    </xf>
    <xf numFmtId="0" fontId="3" fillId="0" borderId="10" xfId="1" applyFont="1" applyFill="1" applyBorder="1" applyAlignment="1" applyProtection="1">
      <alignment horizontal="left" vertical="center" wrapText="1"/>
    </xf>
    <xf numFmtId="165" fontId="3" fillId="0" borderId="10" xfId="1" applyNumberFormat="1" applyFont="1" applyFill="1" applyBorder="1" applyAlignment="1" applyProtection="1">
      <alignment horizontal="right" vertical="center"/>
    </xf>
    <xf numFmtId="4" fontId="3" fillId="0" borderId="14" xfId="1" applyNumberFormat="1" applyFont="1" applyFill="1" applyBorder="1" applyAlignment="1" applyProtection="1">
      <alignment horizontal="left" vertical="center" wrapText="1"/>
    </xf>
    <xf numFmtId="0" fontId="3" fillId="0" borderId="15" xfId="1" applyFont="1" applyFill="1" applyBorder="1" applyAlignment="1" applyProtection="1">
      <alignment horizontal="left" vertical="center" wrapText="1"/>
    </xf>
    <xf numFmtId="165" fontId="3" fillId="0" borderId="15" xfId="1" applyNumberFormat="1" applyFont="1" applyFill="1" applyBorder="1" applyAlignment="1" applyProtection="1">
      <alignment horizontal="right" vertical="center"/>
    </xf>
    <xf numFmtId="4" fontId="3" fillId="0" borderId="0" xfId="1" applyNumberFormat="1" applyFont="1" applyFill="1" applyBorder="1" applyAlignment="1" applyProtection="1">
      <alignment horizontal="left" vertical="center" wrapText="1"/>
    </xf>
    <xf numFmtId="0" fontId="0" fillId="0" borderId="16" xfId="0" applyFill="1" applyBorder="1"/>
    <xf numFmtId="3" fontId="3" fillId="0" borderId="17" xfId="1" applyNumberFormat="1" applyFont="1" applyFill="1" applyBorder="1" applyAlignment="1">
      <alignment horizontal="right" vertical="center"/>
    </xf>
    <xf numFmtId="0" fontId="9" fillId="0" borderId="14" xfId="0" applyFont="1" applyFill="1" applyBorder="1" applyAlignment="1">
      <alignment horizontal="left" vertical="center" wrapText="1"/>
    </xf>
    <xf numFmtId="3" fontId="7" fillId="0" borderId="18" xfId="0" applyNumberFormat="1" applyFont="1" applyFill="1" applyBorder="1" applyProtection="1"/>
    <xf numFmtId="3" fontId="0" fillId="7" borderId="18" xfId="0" applyNumberFormat="1" applyFont="1" applyFill="1" applyBorder="1" applyProtection="1">
      <protection locked="0"/>
    </xf>
    <xf numFmtId="3" fontId="0" fillId="7" borderId="18" xfId="0" applyNumberFormat="1" applyFill="1" applyBorder="1" applyProtection="1">
      <protection locked="0"/>
    </xf>
    <xf numFmtId="0" fontId="7" fillId="0" borderId="19" xfId="0" applyFont="1" applyFill="1" applyBorder="1" applyAlignment="1" applyProtection="1">
      <alignment wrapText="1"/>
    </xf>
    <xf numFmtId="2" fontId="7" fillId="0" borderId="18" xfId="0" applyNumberFormat="1" applyFont="1" applyFill="1" applyBorder="1" applyProtection="1"/>
    <xf numFmtId="0" fontId="0" fillId="0" borderId="18" xfId="0" applyFill="1" applyBorder="1" applyProtection="1"/>
    <xf numFmtId="0" fontId="7" fillId="0" borderId="20" xfId="0" applyFont="1" applyFill="1" applyBorder="1" applyAlignment="1" applyProtection="1">
      <alignment wrapText="1"/>
    </xf>
    <xf numFmtId="0" fontId="7" fillId="0" borderId="18" xfId="0" applyFont="1" applyFill="1" applyBorder="1" applyAlignment="1" applyProtection="1">
      <alignment vertical="center" wrapText="1"/>
    </xf>
    <xf numFmtId="0" fontId="7" fillId="0" borderId="21" xfId="0" applyFont="1" applyFill="1" applyBorder="1" applyAlignment="1" applyProtection="1">
      <alignment vertical="center" wrapText="1"/>
    </xf>
    <xf numFmtId="3" fontId="7" fillId="0" borderId="21" xfId="0" applyNumberFormat="1" applyFont="1" applyFill="1" applyBorder="1" applyProtection="1"/>
    <xf numFmtId="166" fontId="7" fillId="0" borderId="22" xfId="0" applyNumberFormat="1" applyFont="1" applyFill="1" applyBorder="1" applyProtection="1"/>
    <xf numFmtId="0" fontId="7" fillId="0" borderId="23" xfId="0" applyFont="1" applyFill="1" applyBorder="1" applyAlignment="1" applyProtection="1">
      <alignment wrapText="1"/>
    </xf>
    <xf numFmtId="0" fontId="7" fillId="0" borderId="0" xfId="0" applyFont="1" applyFill="1" applyProtection="1"/>
    <xf numFmtId="0" fontId="7" fillId="0" borderId="19" xfId="0" applyFont="1" applyFill="1" applyBorder="1" applyAlignment="1" applyProtection="1">
      <alignment horizontal="center" wrapText="1"/>
    </xf>
    <xf numFmtId="0" fontId="7" fillId="0" borderId="18" xfId="0" applyFont="1" applyFill="1" applyBorder="1" applyProtection="1"/>
    <xf numFmtId="0" fontId="13" fillId="8" borderId="0" xfId="0" applyFont="1" applyFill="1" applyBorder="1" applyProtection="1"/>
    <xf numFmtId="0" fontId="14" fillId="8" borderId="18" xfId="0" applyFont="1" applyFill="1" applyBorder="1" applyProtection="1"/>
    <xf numFmtId="0" fontId="0" fillId="0" borderId="0" xfId="0" applyFill="1" applyAlignment="1" applyProtection="1">
      <alignment wrapText="1"/>
    </xf>
    <xf numFmtId="0" fontId="15" fillId="0" borderId="0" xfId="0" applyFont="1" applyFill="1" applyProtection="1"/>
    <xf numFmtId="0" fontId="16" fillId="0" borderId="0" xfId="0" applyFont="1" applyFill="1" applyBorder="1" applyProtection="1"/>
    <xf numFmtId="0" fontId="17" fillId="0" borderId="0" xfId="0" applyFont="1" applyFill="1" applyBorder="1" applyAlignment="1" applyProtection="1">
      <alignment horizontal="left"/>
    </xf>
    <xf numFmtId="0" fontId="7" fillId="0" borderId="0" xfId="0" applyFont="1" applyFill="1" applyBorder="1" applyProtection="1"/>
    <xf numFmtId="0" fontId="18" fillId="0" borderId="0" xfId="0" applyFont="1" applyFill="1" applyProtection="1"/>
    <xf numFmtId="0" fontId="0" fillId="0" borderId="0" xfId="0" applyFill="1" applyBorder="1" applyProtection="1"/>
    <xf numFmtId="0" fontId="18" fillId="0" borderId="0" xfId="0" applyFont="1" applyFill="1" applyBorder="1" applyProtection="1"/>
    <xf numFmtId="0" fontId="14" fillId="0" borderId="0" xfId="0" applyFont="1" applyFill="1" applyBorder="1" applyAlignment="1" applyProtection="1">
      <alignment wrapText="1"/>
    </xf>
    <xf numFmtId="0" fontId="0" fillId="7" borderId="18" xfId="0" applyFont="1" applyFill="1" applyBorder="1" applyProtection="1">
      <protection locked="0"/>
    </xf>
    <xf numFmtId="0" fontId="15" fillId="0" borderId="0" xfId="0" applyFont="1" applyFill="1" applyBorder="1" applyProtection="1"/>
    <xf numFmtId="0" fontId="15" fillId="0" borderId="5" xfId="0" applyFont="1" applyFill="1" applyBorder="1" applyProtection="1"/>
    <xf numFmtId="164" fontId="0" fillId="0" borderId="0" xfId="0" applyNumberFormat="1" applyFill="1" applyProtection="1"/>
    <xf numFmtId="3" fontId="0" fillId="7" borderId="18" xfId="0" applyNumberFormat="1" applyFill="1" applyBorder="1" applyProtection="1"/>
    <xf numFmtId="0" fontId="0" fillId="0" borderId="0" xfId="0" applyFont="1" applyFill="1" applyProtection="1"/>
    <xf numFmtId="0" fontId="20" fillId="0" borderId="0" xfId="0" applyFont="1" applyProtection="1"/>
    <xf numFmtId="0" fontId="7" fillId="0" borderId="28" xfId="0" applyFont="1" applyFill="1" applyBorder="1" applyProtection="1"/>
    <xf numFmtId="3" fontId="7" fillId="0" borderId="28" xfId="0" applyNumberFormat="1" applyFont="1" applyFill="1" applyBorder="1" applyProtection="1"/>
    <xf numFmtId="3" fontId="0" fillId="7" borderId="28" xfId="0" applyNumberFormat="1" applyFill="1" applyBorder="1" applyProtection="1"/>
    <xf numFmtId="0" fontId="7" fillId="7" borderId="18" xfId="0" applyFont="1" applyFill="1" applyBorder="1" applyProtection="1"/>
    <xf numFmtId="165" fontId="0" fillId="7" borderId="18" xfId="0" applyNumberFormat="1" applyFill="1" applyBorder="1" applyProtection="1"/>
    <xf numFmtId="3" fontId="7" fillId="7" borderId="18" xfId="0" applyNumberFormat="1" applyFont="1" applyFill="1" applyBorder="1" applyProtection="1"/>
    <xf numFmtId="0" fontId="0" fillId="7" borderId="18" xfId="0" applyFill="1" applyBorder="1" applyProtection="1"/>
    <xf numFmtId="0" fontId="13" fillId="8" borderId="28" xfId="0" applyFont="1" applyFill="1" applyBorder="1" applyProtection="1"/>
    <xf numFmtId="0" fontId="0" fillId="0" borderId="28" xfId="0" applyFill="1" applyBorder="1" applyProtection="1"/>
    <xf numFmtId="3" fontId="7" fillId="0" borderId="29" xfId="0" applyNumberFormat="1" applyFont="1" applyFill="1" applyBorder="1" applyProtection="1"/>
    <xf numFmtId="0" fontId="7" fillId="7" borderId="24" xfId="0" applyFont="1" applyFill="1" applyBorder="1" applyProtection="1"/>
    <xf numFmtId="3" fontId="0" fillId="7" borderId="24" xfId="0" applyNumberFormat="1" applyFill="1" applyBorder="1" applyProtection="1"/>
    <xf numFmtId="165" fontId="0" fillId="7" borderId="24" xfId="0" applyNumberFormat="1" applyFill="1" applyBorder="1" applyProtection="1"/>
    <xf numFmtId="3" fontId="7" fillId="0" borderId="24" xfId="0" applyNumberFormat="1" applyFont="1" applyFill="1" applyBorder="1" applyProtection="1"/>
    <xf numFmtId="0" fontId="7" fillId="0" borderId="19" xfId="0" applyFont="1" applyFill="1" applyBorder="1" applyProtection="1"/>
    <xf numFmtId="2" fontId="7" fillId="0" borderId="24" xfId="0" applyNumberFormat="1" applyFont="1" applyFill="1" applyBorder="1" applyProtection="1"/>
    <xf numFmtId="0" fontId="7" fillId="0" borderId="24" xfId="0" applyFont="1" applyFill="1" applyBorder="1" applyAlignment="1" applyProtection="1">
      <alignment vertical="center" wrapText="1"/>
    </xf>
    <xf numFmtId="0" fontId="0" fillId="7" borderId="24" xfId="0" applyFont="1" applyFill="1" applyBorder="1" applyProtection="1">
      <protection locked="0"/>
    </xf>
    <xf numFmtId="2" fontId="0" fillId="0" borderId="24" xfId="0" applyNumberFormat="1" applyFont="1" applyFill="1" applyBorder="1" applyProtection="1"/>
    <xf numFmtId="0" fontId="0" fillId="0" borderId="24" xfId="0" applyFill="1" applyBorder="1" applyProtection="1"/>
    <xf numFmtId="0" fontId="0" fillId="0" borderId="19" xfId="0" applyFill="1" applyBorder="1" applyProtection="1"/>
    <xf numFmtId="167" fontId="3" fillId="0" borderId="10" xfId="1" applyNumberFormat="1" applyFont="1" applyFill="1" applyBorder="1" applyAlignment="1" applyProtection="1">
      <alignment horizontal="right" vertical="center"/>
    </xf>
    <xf numFmtId="168" fontId="7" fillId="0" borderId="18" xfId="0" applyNumberFormat="1" applyFont="1" applyFill="1" applyBorder="1" applyProtection="1"/>
    <xf numFmtId="0" fontId="7" fillId="0" borderId="18" xfId="0" applyFont="1" applyFill="1" applyBorder="1" applyAlignment="1" applyProtection="1">
      <alignment horizontal="center" vertical="center" wrapText="1"/>
    </xf>
    <xf numFmtId="0" fontId="14" fillId="8" borderId="0" xfId="0" applyFont="1" applyFill="1" applyBorder="1" applyAlignment="1" applyProtection="1">
      <alignment horizontal="left" wrapText="1"/>
    </xf>
    <xf numFmtId="0" fontId="7" fillId="0" borderId="24" xfId="0" applyFont="1" applyFill="1" applyBorder="1" applyAlignment="1" applyProtection="1">
      <alignment horizontal="center" vertical="center" wrapText="1"/>
    </xf>
    <xf numFmtId="0" fontId="17" fillId="7" borderId="18" xfId="0" applyFont="1" applyFill="1" applyBorder="1" applyAlignment="1" applyProtection="1">
      <alignment horizontal="left"/>
      <protection locked="0"/>
    </xf>
    <xf numFmtId="0" fontId="7" fillId="0" borderId="25" xfId="0" applyFont="1" applyFill="1" applyBorder="1" applyAlignment="1" applyProtection="1">
      <alignment horizontal="center"/>
    </xf>
    <xf numFmtId="0" fontId="7" fillId="0" borderId="26" xfId="0" applyFont="1" applyFill="1" applyBorder="1" applyAlignment="1" applyProtection="1">
      <alignment horizontal="center"/>
    </xf>
    <xf numFmtId="0" fontId="7" fillId="0" borderId="25" xfId="0" applyFont="1" applyFill="1" applyBorder="1" applyAlignment="1" applyProtection="1">
      <alignment horizontal="center" wrapText="1"/>
    </xf>
    <xf numFmtId="0" fontId="7" fillId="0" borderId="26" xfId="0" applyFont="1" applyFill="1" applyBorder="1" applyAlignment="1" applyProtection="1">
      <alignment horizontal="center" wrapText="1"/>
    </xf>
    <xf numFmtId="0" fontId="7" fillId="0" borderId="25"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xf>
    <xf numFmtId="0" fontId="0" fillId="0" borderId="0" xfId="0" applyFill="1" applyAlignment="1" applyProtection="1">
      <alignment horizontal="left" vertical="center" wrapText="1"/>
    </xf>
    <xf numFmtId="0" fontId="0" fillId="0" borderId="0" xfId="0" applyFill="1" applyAlignment="1" applyProtection="1">
      <alignment vertical="center" wrapText="1"/>
    </xf>
    <xf numFmtId="0" fontId="0" fillId="0" borderId="0" xfId="0" applyAlignment="1">
      <alignment vertical="center"/>
    </xf>
    <xf numFmtId="0" fontId="19" fillId="0" borderId="0" xfId="0" applyFont="1" applyFill="1" applyBorder="1" applyAlignment="1">
      <alignment horizontal="left"/>
    </xf>
    <xf numFmtId="0" fontId="14" fillId="8" borderId="18" xfId="0" applyFont="1" applyFill="1" applyBorder="1" applyAlignment="1" applyProtection="1">
      <alignment horizontal="left" wrapText="1"/>
    </xf>
    <xf numFmtId="0" fontId="7" fillId="0" borderId="18" xfId="0" applyFont="1" applyFill="1" applyBorder="1" applyAlignment="1" applyProtection="1">
      <alignment horizontal="center" wrapText="1"/>
    </xf>
    <xf numFmtId="0" fontId="7" fillId="0" borderId="30" xfId="0" applyFont="1" applyFill="1" applyBorder="1" applyAlignment="1" applyProtection="1">
      <alignment horizontal="center" vertical="center" wrapText="1"/>
    </xf>
    <xf numFmtId="0" fontId="7" fillId="0" borderId="18" xfId="0" applyFont="1" applyFill="1" applyBorder="1" applyAlignment="1" applyProtection="1">
      <alignment horizontal="center"/>
    </xf>
    <xf numFmtId="0" fontId="17" fillId="7" borderId="18" xfId="0" applyFont="1" applyFill="1" applyBorder="1" applyAlignment="1" applyProtection="1">
      <alignment horizontal="left"/>
    </xf>
    <xf numFmtId="2" fontId="0" fillId="7" borderId="24" xfId="0" applyNumberFormat="1" applyFont="1" applyFill="1" applyBorder="1" applyProtection="1">
      <protection locked="0"/>
    </xf>
    <xf numFmtId="2" fontId="0" fillId="7" borderId="18" xfId="0" applyNumberFormat="1" applyFont="1" applyFill="1" applyBorder="1" applyProtection="1">
      <protection locked="0"/>
    </xf>
    <xf numFmtId="164" fontId="0" fillId="7" borderId="24" xfId="0" applyNumberFormat="1" applyFont="1" applyFill="1" applyBorder="1" applyProtection="1">
      <protection locked="0"/>
    </xf>
    <xf numFmtId="164" fontId="0" fillId="0" borderId="24" xfId="0" applyNumberFormat="1" applyFont="1" applyFill="1" applyBorder="1" applyProtection="1"/>
    <xf numFmtId="164" fontId="0" fillId="7" borderId="18" xfId="0" applyNumberFormat="1" applyFont="1" applyFill="1" applyBorder="1" applyProtection="1">
      <protection locked="0"/>
    </xf>
    <xf numFmtId="164" fontId="0" fillId="0" borderId="18" xfId="0" applyNumberFormat="1" applyFont="1" applyFill="1" applyBorder="1" applyProtection="1"/>
    <xf numFmtId="4" fontId="0" fillId="7" borderId="24" xfId="0" applyNumberFormat="1" applyFont="1" applyFill="1" applyBorder="1" applyProtection="1">
      <protection locked="0"/>
    </xf>
    <xf numFmtId="4" fontId="7" fillId="0" borderId="22" xfId="0" applyNumberFormat="1" applyFont="1" applyFill="1" applyBorder="1" applyProtection="1"/>
    <xf numFmtId="4" fontId="0" fillId="0" borderId="22" xfId="0" applyNumberFormat="1" applyFont="1" applyFill="1" applyBorder="1" applyProtection="1"/>
    <xf numFmtId="4" fontId="7" fillId="0" borderId="24" xfId="0" applyNumberFormat="1" applyFont="1" applyFill="1" applyBorder="1" applyProtection="1"/>
    <xf numFmtId="4" fontId="7" fillId="0" borderId="18" xfId="0" applyNumberFormat="1" applyFont="1" applyFill="1" applyBorder="1" applyProtection="1"/>
    <xf numFmtId="4" fontId="7" fillId="0" borderId="21" xfId="0" applyNumberFormat="1" applyFont="1" applyFill="1" applyBorder="1" applyProtection="1"/>
  </cellXfs>
  <cellStyles count="2">
    <cellStyle name="Akzent3" xfId="1" builtinId="37"/>
    <cellStyle name="Standard" xfId="0" builtinId="0"/>
  </cellStyles>
  <dxfs count="16">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left" vertical="center" textRotation="0" wrapText="0" relativeIndent="0" justifyLastLine="0" shrinkToFit="0" readingOrder="0"/>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right" vertical="center" textRotation="0" wrapText="0" relativeIndent="0" justifyLastLine="0" shrinkToFit="0" readingOrder="0"/>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1" relative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relative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relativeIndent="0" justifyLastLine="0" shrinkToFit="0" readingOrder="0"/>
    </dxf>
    <dxf>
      <font>
        <b val="0"/>
        <i val="0"/>
        <strike val="0"/>
        <condense val="0"/>
        <extend val="0"/>
        <outline val="0"/>
        <shadow val="0"/>
        <u val="none"/>
        <vertAlign val="baseline"/>
        <sz val="10"/>
        <color auto="1"/>
        <name val="Arial"/>
        <scheme val="none"/>
      </font>
      <numFmt numFmtId="4" formatCode="#,##0.00"/>
      <fill>
        <patternFill patternType="none">
          <fgColor indexed="64"/>
          <bgColor indexed="65"/>
        </patternFill>
      </fill>
      <alignment horizontal="left" vertical="center" textRotation="0" wrapText="1" indent="0" justifyLastLine="0" shrinkToFit="0" readingOrder="0"/>
      <border diagonalUp="0" diagonalDown="0">
        <left/>
        <right/>
        <top/>
        <bottom style="thin">
          <color theme="0"/>
        </bottom>
      </border>
      <protection locked="1" hidden="0"/>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border diagonalUp="0" diagonalDown="0">
        <left/>
        <right style="thin">
          <color theme="0"/>
        </right>
        <top/>
        <bottom style="thin">
          <color theme="0"/>
        </bottom>
      </border>
      <protection locked="1" hidden="0"/>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border diagonalUp="0" diagonalDown="0">
        <left/>
        <right style="thin">
          <color theme="0"/>
        </right>
        <top/>
        <bottom style="thin">
          <color theme="0"/>
        </bottom>
      </border>
      <protection locked="1" hidden="0"/>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border diagonalUp="0" diagonalDown="0">
        <left/>
        <right style="thin">
          <color theme="0"/>
        </right>
        <top/>
        <bottom style="thin">
          <color theme="0"/>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style="thin">
          <color theme="0"/>
        </bottom>
      </border>
      <protection locked="1" hidden="0"/>
    </dxf>
    <dxf>
      <border outline="0">
        <left style="thin">
          <color indexed="64"/>
        </left>
        <right style="thin">
          <color indexed="64"/>
        </right>
        <bottom style="thin">
          <color indexed="64"/>
        </bottom>
      </border>
    </dxf>
    <dxf>
      <font>
        <b val="0"/>
        <i val="0"/>
        <strike val="0"/>
        <condense val="0"/>
        <extend val="0"/>
        <outline val="0"/>
        <shadow val="0"/>
        <u val="none"/>
        <vertAlign val="baseline"/>
        <sz val="10"/>
        <color auto="1"/>
        <name val="Arial"/>
        <scheme val="none"/>
      </font>
      <numFmt numFmtId="169" formatCode="#.##0000"/>
      <fill>
        <patternFill patternType="none">
          <fgColor indexed="64"/>
          <bgColor indexed="65"/>
        </patternFill>
      </fill>
      <alignment horizontal="right" vertical="center" textRotation="0" wrapText="0" relativeIndent="0" justifyLastLine="0" shrinkToFit="0" readingOrder="0"/>
      <border diagonalUp="0" diagonalDown="0">
        <left style="thin">
          <color theme="0"/>
        </left>
        <right/>
        <top/>
        <bottom/>
      </border>
      <protection locked="1" hidden="0"/>
    </dxf>
    <dxf>
      <border outline="0">
        <bottom style="thin">
          <color theme="0"/>
        </bottom>
      </border>
    </dxf>
    <dxf>
      <font>
        <b val="0"/>
        <i val="0"/>
        <strike val="0"/>
        <condense val="0"/>
        <extend val="0"/>
        <outline val="0"/>
        <shadow val="0"/>
        <u val="none"/>
        <vertAlign val="baseline"/>
        <sz val="10"/>
        <color auto="1"/>
        <name val="Arial"/>
        <scheme val="none"/>
      </font>
      <numFmt numFmtId="165" formatCode="#,##0.000"/>
      <fill>
        <patternFill patternType="none">
          <fgColor indexed="64"/>
          <bgColor indexed="65"/>
        </patternFill>
      </fill>
      <alignment horizontal="right" vertical="center" textRotation="0" wrapText="0" relativeIndent="0" justifyLastLine="0" shrinkToFit="0" readingOrder="0"/>
      <border diagonalUp="0" diagonalDown="0" outline="0">
        <left style="thin">
          <color theme="0"/>
        </left>
        <right style="thin">
          <color theme="0"/>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elle1" displayName="Tabelle1" ref="B5:F165" totalsRowShown="0" headerRowDxfId="15" dataDxfId="13" headerRowBorderDxfId="14" tableBorderDxfId="12" headerRowCellStyle="Akzent3" dataCellStyle="Akzent3">
  <autoFilter ref="B5:F165"/>
  <sortState ref="B6:F169">
    <sortCondition ref="B5:B169"/>
  </sortState>
  <tableColumns count="5">
    <tableColumn id="1" name="Spalte1" dataDxfId="11" dataCellStyle="Akzent3"/>
    <tableColumn id="2" name="Spalte2" dataDxfId="10" dataCellStyle="Akzent3"/>
    <tableColumn id="3" name="Spalte3" dataDxfId="9" dataCellStyle="Akzent3"/>
    <tableColumn id="4" name="Spalte4" dataDxfId="8" dataCellStyle="Akzent3"/>
    <tableColumn id="5" name="Spalte5" dataDxfId="7" dataCellStyle="Akzent3"/>
  </tableColumns>
  <tableStyleInfo name="TableStyleMedium13" showFirstColumn="0" showLastColumn="0" showRowStripes="1" showColumnStripes="0"/>
</table>
</file>

<file path=xl/tables/table2.xml><?xml version="1.0" encoding="utf-8"?>
<table xmlns="http://schemas.openxmlformats.org/spreadsheetml/2006/main" id="2" name="Tabelle4" displayName="Tabelle4" ref="B2:F10" totalsRowShown="0" headerRowDxfId="6" dataDxfId="5" dataCellStyle="Akzent3">
  <autoFilter ref="B2:F10"/>
  <tableColumns count="5">
    <tableColumn id="1" name="Spalte1" dataDxfId="4" dataCellStyle="Akzent3"/>
    <tableColumn id="2" name="Spalte2" dataDxfId="3" dataCellStyle="Akzent3"/>
    <tableColumn id="3" name="Spalte3" dataDxfId="2" dataCellStyle="Akzent3"/>
    <tableColumn id="4" name="Spalte4" dataDxfId="1" dataCellStyle="Akzent3"/>
    <tableColumn id="5" name="Spalte5" dataDxfId="0" dataCellStyle="Akzent3"/>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tabSelected="1" view="pageLayout" zoomScale="93" zoomScaleNormal="100" zoomScalePageLayoutView="93" workbookViewId="0">
      <selection activeCell="D44" sqref="D44"/>
    </sheetView>
  </sheetViews>
  <sheetFormatPr baseColWidth="10" defaultRowHeight="15" x14ac:dyDescent="0.25"/>
  <cols>
    <col min="1" max="1" width="11.28515625" style="20" customWidth="1"/>
    <col min="2" max="2" width="51.140625" style="57" customWidth="1"/>
    <col min="3" max="9" width="18.5703125" style="20" customWidth="1"/>
    <col min="10" max="10" width="11.42578125" style="20"/>
    <col min="11" max="11" width="42.140625" style="20" customWidth="1"/>
    <col min="12" max="12" width="16.7109375" style="20" customWidth="1"/>
    <col min="13" max="13" width="9.42578125" style="20" customWidth="1"/>
    <col min="14" max="14" width="16.7109375" style="20" customWidth="1"/>
    <col min="15" max="15" width="11.7109375" style="20" customWidth="1"/>
    <col min="16" max="16" width="16.7109375" style="20" customWidth="1"/>
    <col min="17" max="17" width="19.140625" style="20" customWidth="1"/>
    <col min="18" max="18" width="19.28515625" style="20" customWidth="1"/>
    <col min="19" max="16384" width="11.42578125" style="20"/>
  </cols>
  <sheetData>
    <row r="1" spans="1:11" x14ac:dyDescent="0.25">
      <c r="A1" s="57" t="s">
        <v>404</v>
      </c>
      <c r="B1" s="57" t="s">
        <v>407</v>
      </c>
    </row>
    <row r="2" spans="1:11" ht="18.75" x14ac:dyDescent="0.3">
      <c r="A2" s="63" t="s">
        <v>333</v>
      </c>
      <c r="B2" s="61" t="s">
        <v>447</v>
      </c>
      <c r="C2" s="104"/>
      <c r="D2" s="104"/>
      <c r="E2" s="104"/>
      <c r="F2" s="104"/>
      <c r="G2" s="104"/>
      <c r="H2" s="104"/>
      <c r="I2" s="104"/>
    </row>
    <row r="3" spans="1:11" ht="18.75" x14ac:dyDescent="0.3">
      <c r="A3" s="63" t="s">
        <v>334</v>
      </c>
      <c r="B3" s="61" t="s">
        <v>448</v>
      </c>
      <c r="C3" s="104"/>
      <c r="D3" s="104"/>
      <c r="E3" s="104"/>
      <c r="F3" s="104"/>
      <c r="G3" s="104"/>
      <c r="H3" s="104"/>
      <c r="I3" s="104"/>
    </row>
    <row r="4" spans="1:11" ht="18.75" x14ac:dyDescent="0.3">
      <c r="A4" s="63"/>
      <c r="B4" s="64"/>
      <c r="C4" s="65"/>
      <c r="D4" s="65"/>
      <c r="E4" s="65"/>
      <c r="F4" s="65"/>
      <c r="G4" s="65"/>
      <c r="H4" s="65"/>
    </row>
    <row r="5" spans="1:11" x14ac:dyDescent="0.25">
      <c r="A5" s="63"/>
    </row>
    <row r="6" spans="1:11" x14ac:dyDescent="0.25">
      <c r="A6" s="63"/>
      <c r="D6" s="67"/>
    </row>
    <row r="7" spans="1:11" x14ac:dyDescent="0.25">
      <c r="A7" s="63"/>
      <c r="D7" s="67"/>
    </row>
    <row r="8" spans="1:11" x14ac:dyDescent="0.25">
      <c r="A8" s="63"/>
      <c r="D8" s="67"/>
    </row>
    <row r="9" spans="1:11" s="57" customFormat="1" ht="18.75" x14ac:dyDescent="0.3">
      <c r="A9" s="72" t="s">
        <v>335</v>
      </c>
      <c r="B9" s="102" t="s">
        <v>371</v>
      </c>
      <c r="C9" s="102"/>
      <c r="D9" s="102"/>
      <c r="E9" s="102"/>
      <c r="F9" s="102"/>
      <c r="G9" s="102"/>
      <c r="H9" s="102"/>
      <c r="I9" s="102"/>
    </row>
    <row r="10" spans="1:11" s="57" customFormat="1" ht="46.5" customHeight="1" x14ac:dyDescent="0.25">
      <c r="A10" s="72"/>
      <c r="B10" s="112" t="s">
        <v>41</v>
      </c>
      <c r="C10" s="112"/>
      <c r="D10" s="101" t="s">
        <v>393</v>
      </c>
      <c r="E10" s="101"/>
      <c r="F10" s="101"/>
      <c r="G10" s="101" t="s">
        <v>40</v>
      </c>
      <c r="H10" s="101"/>
      <c r="I10" s="101"/>
    </row>
    <row r="11" spans="1:11" s="57" customFormat="1" ht="47.25" customHeight="1" thickBot="1" x14ac:dyDescent="0.4">
      <c r="A11" s="72"/>
      <c r="B11" s="48" t="s">
        <v>20</v>
      </c>
      <c r="C11" s="48" t="s">
        <v>0</v>
      </c>
      <c r="D11" s="92" t="s">
        <v>28</v>
      </c>
      <c r="E11" s="92" t="s">
        <v>31</v>
      </c>
      <c r="F11" s="48" t="s">
        <v>408</v>
      </c>
      <c r="G11" s="92" t="s">
        <v>29</v>
      </c>
      <c r="H11" s="92" t="s">
        <v>32</v>
      </c>
      <c r="I11" s="48" t="s">
        <v>409</v>
      </c>
    </row>
    <row r="12" spans="1:11" x14ac:dyDescent="0.25">
      <c r="A12" s="72" t="s">
        <v>336</v>
      </c>
      <c r="B12" s="95"/>
      <c r="C12" s="122"/>
      <c r="D12" s="124"/>
      <c r="E12" s="124"/>
      <c r="F12" s="124"/>
      <c r="G12" s="125" t="str">
        <f>IF(AND($C12&gt;0,D12&gt;0),$C12*D12,"")</f>
        <v/>
      </c>
      <c r="H12" s="125" t="str">
        <f>IF(AND($C12&gt;0,E12&gt;0),$C12*E12,"")</f>
        <v/>
      </c>
      <c r="I12" s="125" t="str">
        <f>IF(AND($C12&gt;0,F12&gt;0),$C12*F12,"")</f>
        <v/>
      </c>
      <c r="K12" s="74"/>
    </row>
    <row r="13" spans="1:11" x14ac:dyDescent="0.25">
      <c r="A13" s="72" t="s">
        <v>337</v>
      </c>
      <c r="B13" s="46"/>
      <c r="C13" s="123"/>
      <c r="D13" s="126"/>
      <c r="E13" s="126"/>
      <c r="F13" s="126"/>
      <c r="G13" s="127" t="str">
        <f t="shared" ref="G13:G29" si="0">IF(AND($C13&gt;0,D13&gt;0),$C13*D13,"")</f>
        <v/>
      </c>
      <c r="H13" s="127" t="str">
        <f t="shared" ref="H13:H29" si="1">IF(AND($C13&gt;0,E13&gt;0),$C13*E13,"")</f>
        <v/>
      </c>
      <c r="I13" s="127" t="str">
        <f t="shared" ref="I13:I29" si="2">IF(AND($C13&gt;0,F13&gt;0),$C13*F13,"")</f>
        <v/>
      </c>
      <c r="K13" s="74"/>
    </row>
    <row r="14" spans="1:11" x14ac:dyDescent="0.25">
      <c r="A14" s="72" t="s">
        <v>338</v>
      </c>
      <c r="B14" s="46"/>
      <c r="C14" s="123"/>
      <c r="D14" s="126"/>
      <c r="E14" s="126"/>
      <c r="F14" s="126"/>
      <c r="G14" s="127" t="str">
        <f t="shared" si="0"/>
        <v/>
      </c>
      <c r="H14" s="127" t="str">
        <f t="shared" si="1"/>
        <v/>
      </c>
      <c r="I14" s="127" t="str">
        <f t="shared" si="2"/>
        <v/>
      </c>
      <c r="K14" s="74"/>
    </row>
    <row r="15" spans="1:11" x14ac:dyDescent="0.25">
      <c r="A15" s="72" t="s">
        <v>339</v>
      </c>
      <c r="B15" s="46"/>
      <c r="C15" s="123"/>
      <c r="D15" s="126"/>
      <c r="E15" s="126"/>
      <c r="F15" s="126"/>
      <c r="G15" s="127" t="str">
        <f t="shared" si="0"/>
        <v/>
      </c>
      <c r="H15" s="127" t="str">
        <f t="shared" si="1"/>
        <v/>
      </c>
      <c r="I15" s="127" t="str">
        <f t="shared" si="2"/>
        <v/>
      </c>
      <c r="K15" s="74"/>
    </row>
    <row r="16" spans="1:11" x14ac:dyDescent="0.25">
      <c r="A16" s="72" t="s">
        <v>340</v>
      </c>
      <c r="B16" s="46"/>
      <c r="C16" s="123"/>
      <c r="D16" s="126"/>
      <c r="E16" s="126"/>
      <c r="F16" s="126"/>
      <c r="G16" s="127" t="str">
        <f t="shared" si="0"/>
        <v/>
      </c>
      <c r="H16" s="127" t="str">
        <f t="shared" si="1"/>
        <v/>
      </c>
      <c r="I16" s="127" t="str">
        <f t="shared" si="2"/>
        <v/>
      </c>
      <c r="K16" s="74"/>
    </row>
    <row r="17" spans="1:11" x14ac:dyDescent="0.25">
      <c r="A17" s="72" t="s">
        <v>341</v>
      </c>
      <c r="B17" s="46"/>
      <c r="C17" s="123"/>
      <c r="D17" s="126"/>
      <c r="E17" s="126"/>
      <c r="F17" s="126"/>
      <c r="G17" s="127" t="str">
        <f t="shared" si="0"/>
        <v/>
      </c>
      <c r="H17" s="127" t="str">
        <f t="shared" si="1"/>
        <v/>
      </c>
      <c r="I17" s="127" t="str">
        <f t="shared" si="2"/>
        <v/>
      </c>
      <c r="K17" s="74"/>
    </row>
    <row r="18" spans="1:11" x14ac:dyDescent="0.25">
      <c r="A18" s="72" t="s">
        <v>342</v>
      </c>
      <c r="B18" s="46"/>
      <c r="C18" s="123"/>
      <c r="D18" s="126"/>
      <c r="E18" s="126"/>
      <c r="F18" s="126"/>
      <c r="G18" s="127" t="str">
        <f t="shared" si="0"/>
        <v/>
      </c>
      <c r="H18" s="127" t="str">
        <f t="shared" si="1"/>
        <v/>
      </c>
      <c r="I18" s="127" t="str">
        <f t="shared" si="2"/>
        <v/>
      </c>
      <c r="K18" s="74"/>
    </row>
    <row r="19" spans="1:11" x14ac:dyDescent="0.25">
      <c r="A19" s="72" t="s">
        <v>343</v>
      </c>
      <c r="B19" s="46"/>
      <c r="C19" s="123"/>
      <c r="D19" s="126"/>
      <c r="E19" s="126"/>
      <c r="F19" s="126"/>
      <c r="G19" s="127" t="str">
        <f t="shared" si="0"/>
        <v/>
      </c>
      <c r="H19" s="127" t="str">
        <f t="shared" si="1"/>
        <v/>
      </c>
      <c r="I19" s="127" t="str">
        <f t="shared" si="2"/>
        <v/>
      </c>
      <c r="K19" s="74"/>
    </row>
    <row r="20" spans="1:11" x14ac:dyDescent="0.25">
      <c r="A20" s="72" t="s">
        <v>344</v>
      </c>
      <c r="B20" s="46"/>
      <c r="C20" s="123"/>
      <c r="D20" s="126"/>
      <c r="E20" s="126"/>
      <c r="F20" s="126"/>
      <c r="G20" s="127" t="str">
        <f t="shared" si="0"/>
        <v/>
      </c>
      <c r="H20" s="127" t="str">
        <f t="shared" si="1"/>
        <v/>
      </c>
      <c r="I20" s="127" t="str">
        <f t="shared" si="2"/>
        <v/>
      </c>
      <c r="K20" s="74"/>
    </row>
    <row r="21" spans="1:11" x14ac:dyDescent="0.25">
      <c r="A21" s="72" t="s">
        <v>345</v>
      </c>
      <c r="B21" s="71"/>
      <c r="C21" s="123"/>
      <c r="D21" s="126"/>
      <c r="E21" s="126"/>
      <c r="F21" s="126"/>
      <c r="G21" s="127" t="str">
        <f t="shared" si="0"/>
        <v/>
      </c>
      <c r="H21" s="127" t="str">
        <f t="shared" si="1"/>
        <v/>
      </c>
      <c r="I21" s="127" t="str">
        <f t="shared" si="2"/>
        <v/>
      </c>
      <c r="K21" s="74"/>
    </row>
    <row r="22" spans="1:11" x14ac:dyDescent="0.25">
      <c r="A22" s="72" t="s">
        <v>346</v>
      </c>
      <c r="B22" s="46"/>
      <c r="C22" s="123"/>
      <c r="D22" s="126"/>
      <c r="E22" s="126"/>
      <c r="F22" s="126"/>
      <c r="G22" s="127" t="str">
        <f t="shared" si="0"/>
        <v/>
      </c>
      <c r="H22" s="127" t="str">
        <f t="shared" si="1"/>
        <v/>
      </c>
      <c r="I22" s="127" t="str">
        <f t="shared" si="2"/>
        <v/>
      </c>
      <c r="K22" s="74"/>
    </row>
    <row r="23" spans="1:11" x14ac:dyDescent="0.25">
      <c r="A23" s="72" t="s">
        <v>347</v>
      </c>
      <c r="B23" s="46"/>
      <c r="C23" s="123"/>
      <c r="D23" s="126"/>
      <c r="E23" s="126"/>
      <c r="F23" s="126"/>
      <c r="G23" s="127" t="str">
        <f t="shared" si="0"/>
        <v/>
      </c>
      <c r="H23" s="127" t="str">
        <f t="shared" si="1"/>
        <v/>
      </c>
      <c r="I23" s="127" t="str">
        <f t="shared" si="2"/>
        <v/>
      </c>
      <c r="K23" s="74"/>
    </row>
    <row r="24" spans="1:11" x14ac:dyDescent="0.25">
      <c r="A24" s="72" t="s">
        <v>348</v>
      </c>
      <c r="B24" s="46"/>
      <c r="C24" s="123"/>
      <c r="D24" s="126"/>
      <c r="E24" s="126"/>
      <c r="F24" s="126"/>
      <c r="G24" s="127" t="str">
        <f t="shared" si="0"/>
        <v/>
      </c>
      <c r="H24" s="127" t="str">
        <f t="shared" si="1"/>
        <v/>
      </c>
      <c r="I24" s="127" t="str">
        <f t="shared" si="2"/>
        <v/>
      </c>
      <c r="K24" s="74"/>
    </row>
    <row r="25" spans="1:11" x14ac:dyDescent="0.25">
      <c r="A25" s="72" t="s">
        <v>349</v>
      </c>
      <c r="B25" s="46"/>
      <c r="C25" s="123"/>
      <c r="D25" s="126"/>
      <c r="E25" s="126"/>
      <c r="F25" s="126"/>
      <c r="G25" s="127" t="str">
        <f t="shared" si="0"/>
        <v/>
      </c>
      <c r="H25" s="127" t="str">
        <f t="shared" si="1"/>
        <v/>
      </c>
      <c r="I25" s="127" t="str">
        <f t="shared" si="2"/>
        <v/>
      </c>
    </row>
    <row r="26" spans="1:11" x14ac:dyDescent="0.25">
      <c r="A26" s="72" t="s">
        <v>350</v>
      </c>
      <c r="B26" s="46"/>
      <c r="C26" s="123"/>
      <c r="D26" s="126"/>
      <c r="E26" s="126"/>
      <c r="F26" s="126"/>
      <c r="G26" s="127" t="str">
        <f t="shared" si="0"/>
        <v/>
      </c>
      <c r="H26" s="127" t="str">
        <f t="shared" si="1"/>
        <v/>
      </c>
      <c r="I26" s="127" t="str">
        <f t="shared" si="2"/>
        <v/>
      </c>
    </row>
    <row r="27" spans="1:11" x14ac:dyDescent="0.25">
      <c r="A27" s="72" t="s">
        <v>351</v>
      </c>
      <c r="B27" s="71"/>
      <c r="C27" s="123"/>
      <c r="D27" s="126"/>
      <c r="E27" s="126"/>
      <c r="F27" s="126"/>
      <c r="G27" s="127" t="str">
        <f t="shared" si="0"/>
        <v/>
      </c>
      <c r="H27" s="127" t="str">
        <f t="shared" si="1"/>
        <v/>
      </c>
      <c r="I27" s="127" t="str">
        <f t="shared" si="2"/>
        <v/>
      </c>
    </row>
    <row r="28" spans="1:11" x14ac:dyDescent="0.25">
      <c r="A28" s="72" t="s">
        <v>352</v>
      </c>
      <c r="B28" s="71"/>
      <c r="C28" s="123"/>
      <c r="D28" s="126"/>
      <c r="E28" s="126"/>
      <c r="F28" s="126"/>
      <c r="G28" s="127" t="str">
        <f t="shared" si="0"/>
        <v/>
      </c>
      <c r="H28" s="127" t="str">
        <f t="shared" si="1"/>
        <v/>
      </c>
      <c r="I28" s="127" t="str">
        <f t="shared" si="2"/>
        <v/>
      </c>
    </row>
    <row r="29" spans="1:11" s="57" customFormat="1" x14ac:dyDescent="0.25">
      <c r="A29" s="73" t="s">
        <v>353</v>
      </c>
      <c r="B29" s="71"/>
      <c r="C29" s="123"/>
      <c r="D29" s="126"/>
      <c r="E29" s="126"/>
      <c r="F29" s="126"/>
      <c r="G29" s="127" t="str">
        <f t="shared" si="0"/>
        <v/>
      </c>
      <c r="H29" s="127" t="str">
        <f t="shared" si="1"/>
        <v/>
      </c>
      <c r="I29" s="127" t="str">
        <f t="shared" si="2"/>
        <v/>
      </c>
    </row>
    <row r="30" spans="1:11" ht="33.75" thickBot="1" x14ac:dyDescent="0.4">
      <c r="A30" s="63"/>
      <c r="G30" s="56" t="s">
        <v>30</v>
      </c>
      <c r="H30" s="56" t="s">
        <v>33</v>
      </c>
      <c r="I30" s="56" t="s">
        <v>442</v>
      </c>
    </row>
    <row r="31" spans="1:11" ht="15.75" thickBot="1" x14ac:dyDescent="0.3">
      <c r="A31" s="63"/>
      <c r="B31" s="66"/>
      <c r="G31" s="55">
        <f>SUM(G12:G29)</f>
        <v>0</v>
      </c>
      <c r="H31" s="55">
        <f>SUM(H12:H29)</f>
        <v>0</v>
      </c>
      <c r="I31" s="55">
        <f>SUM(I12:I29)</f>
        <v>0</v>
      </c>
    </row>
    <row r="32" spans="1:11" ht="15.75" thickTop="1" x14ac:dyDescent="0.25">
      <c r="A32" s="63"/>
    </row>
    <row r="33" spans="1:9" ht="15.75" x14ac:dyDescent="0.25">
      <c r="A33" s="63" t="s">
        <v>354</v>
      </c>
      <c r="B33" s="60" t="s">
        <v>372</v>
      </c>
      <c r="C33" s="60"/>
    </row>
    <row r="34" spans="1:9" x14ac:dyDescent="0.25">
      <c r="A34" s="63" t="s">
        <v>355</v>
      </c>
      <c r="B34" s="59" t="s">
        <v>16</v>
      </c>
      <c r="C34" s="47"/>
    </row>
    <row r="35" spans="1:9" x14ac:dyDescent="0.25">
      <c r="A35" s="63"/>
      <c r="B35" s="59" t="s">
        <v>17</v>
      </c>
      <c r="C35" s="45">
        <f>C34*$C$36/1000</f>
        <v>0</v>
      </c>
    </row>
    <row r="36" spans="1:9" x14ac:dyDescent="0.25">
      <c r="A36" s="63"/>
      <c r="B36" s="59" t="s">
        <v>451</v>
      </c>
      <c r="C36" s="50">
        <v>0.81699999999999995</v>
      </c>
    </row>
    <row r="37" spans="1:9" x14ac:dyDescent="0.25">
      <c r="A37" s="63"/>
      <c r="B37" s="66"/>
      <c r="C37" s="68"/>
    </row>
    <row r="38" spans="1:9" x14ac:dyDescent="0.25">
      <c r="A38" s="63"/>
      <c r="B38" s="67"/>
      <c r="D38" s="67"/>
    </row>
    <row r="39" spans="1:9" ht="18.75" x14ac:dyDescent="0.3">
      <c r="A39" s="63" t="s">
        <v>356</v>
      </c>
      <c r="B39" s="102" t="s">
        <v>373</v>
      </c>
      <c r="C39" s="102"/>
      <c r="D39" s="102"/>
      <c r="E39" s="102"/>
      <c r="F39" s="102"/>
      <c r="G39" s="102"/>
      <c r="H39" s="102"/>
      <c r="I39" s="102"/>
    </row>
    <row r="40" spans="1:9" ht="30.75" customHeight="1" x14ac:dyDescent="0.25">
      <c r="A40" s="63"/>
      <c r="B40" s="112" t="s">
        <v>41</v>
      </c>
      <c r="C40" s="112"/>
      <c r="D40" s="101" t="s">
        <v>394</v>
      </c>
      <c r="E40" s="101"/>
      <c r="F40" s="101"/>
      <c r="G40" s="101" t="s">
        <v>440</v>
      </c>
      <c r="H40" s="101"/>
      <c r="I40" s="101"/>
    </row>
    <row r="41" spans="1:9" ht="47.25" thickBot="1" x14ac:dyDescent="0.4">
      <c r="A41" s="63"/>
      <c r="B41" s="48" t="s">
        <v>20</v>
      </c>
      <c r="C41" s="48" t="s">
        <v>0</v>
      </c>
      <c r="D41" s="92" t="s">
        <v>28</v>
      </c>
      <c r="E41" s="92" t="s">
        <v>31</v>
      </c>
      <c r="F41" s="48" t="s">
        <v>408</v>
      </c>
      <c r="G41" s="92" t="s">
        <v>29</v>
      </c>
      <c r="H41" s="92" t="s">
        <v>32</v>
      </c>
      <c r="I41" s="48" t="s">
        <v>409</v>
      </c>
    </row>
    <row r="42" spans="1:9" x14ac:dyDescent="0.25">
      <c r="A42" s="63" t="s">
        <v>357</v>
      </c>
      <c r="B42" s="95"/>
      <c r="C42" s="124"/>
      <c r="D42" s="124"/>
      <c r="E42" s="124"/>
      <c r="F42" s="124"/>
      <c r="G42" s="125" t="str">
        <f>IF(AND($C42&gt;0,D42&gt;0),$C42*D42,"")</f>
        <v/>
      </c>
      <c r="H42" s="125" t="str">
        <f>IF(AND($C42&gt;0,E42&gt;0),$C42*E42,"")</f>
        <v/>
      </c>
      <c r="I42" s="125" t="str">
        <f>IF(AND($C42&gt;0,F42&gt;0),$C42*F42,"")</f>
        <v/>
      </c>
    </row>
    <row r="43" spans="1:9" x14ac:dyDescent="0.25">
      <c r="A43" s="63" t="s">
        <v>358</v>
      </c>
      <c r="B43" s="46"/>
      <c r="C43" s="126"/>
      <c r="D43" s="126"/>
      <c r="E43" s="126"/>
      <c r="F43" s="126"/>
      <c r="G43" s="127" t="str">
        <f t="shared" ref="G43:G59" si="3">IF(AND($C43&gt;0,D43&gt;0),$C43*D43,"")</f>
        <v/>
      </c>
      <c r="H43" s="127" t="str">
        <f t="shared" ref="H43:H59" si="4">IF(AND($C43&gt;0,E43&gt;0),$C43*E43,"")</f>
        <v/>
      </c>
      <c r="I43" s="127" t="str">
        <f t="shared" ref="I43:I59" si="5">IF(AND($C43&gt;0,F43&gt;0),$C43*F43,"")</f>
        <v/>
      </c>
    </row>
    <row r="44" spans="1:9" x14ac:dyDescent="0.25">
      <c r="A44" s="63" t="s">
        <v>359</v>
      </c>
      <c r="B44" s="46"/>
      <c r="C44" s="126"/>
      <c r="D44" s="126"/>
      <c r="E44" s="126"/>
      <c r="F44" s="126"/>
      <c r="G44" s="127" t="str">
        <f t="shared" si="3"/>
        <v/>
      </c>
      <c r="H44" s="127" t="str">
        <f t="shared" si="4"/>
        <v/>
      </c>
      <c r="I44" s="127" t="str">
        <f t="shared" si="5"/>
        <v/>
      </c>
    </row>
    <row r="45" spans="1:9" x14ac:dyDescent="0.25">
      <c r="A45" s="63" t="s">
        <v>360</v>
      </c>
      <c r="B45" s="46"/>
      <c r="C45" s="126"/>
      <c r="D45" s="126"/>
      <c r="E45" s="126"/>
      <c r="F45" s="126"/>
      <c r="G45" s="127" t="str">
        <f t="shared" si="3"/>
        <v/>
      </c>
      <c r="H45" s="127" t="str">
        <f t="shared" si="4"/>
        <v/>
      </c>
      <c r="I45" s="127" t="str">
        <f t="shared" si="5"/>
        <v/>
      </c>
    </row>
    <row r="46" spans="1:9" x14ac:dyDescent="0.25">
      <c r="A46" s="63" t="s">
        <v>361</v>
      </c>
      <c r="B46" s="46"/>
      <c r="C46" s="126"/>
      <c r="D46" s="126"/>
      <c r="E46" s="126"/>
      <c r="F46" s="126"/>
      <c r="G46" s="127" t="str">
        <f t="shared" si="3"/>
        <v/>
      </c>
      <c r="H46" s="127" t="str">
        <f t="shared" si="4"/>
        <v/>
      </c>
      <c r="I46" s="127" t="str">
        <f t="shared" si="5"/>
        <v/>
      </c>
    </row>
    <row r="47" spans="1:9" x14ac:dyDescent="0.25">
      <c r="A47" s="63" t="s">
        <v>362</v>
      </c>
      <c r="B47" s="46"/>
      <c r="C47" s="126"/>
      <c r="D47" s="126"/>
      <c r="E47" s="126"/>
      <c r="F47" s="126"/>
      <c r="G47" s="127" t="str">
        <f t="shared" si="3"/>
        <v/>
      </c>
      <c r="H47" s="127" t="str">
        <f t="shared" si="4"/>
        <v/>
      </c>
      <c r="I47" s="127" t="str">
        <f t="shared" si="5"/>
        <v/>
      </c>
    </row>
    <row r="48" spans="1:9" x14ac:dyDescent="0.25">
      <c r="A48" s="63" t="s">
        <v>363</v>
      </c>
      <c r="B48" s="46"/>
      <c r="C48" s="126"/>
      <c r="D48" s="126"/>
      <c r="E48" s="126"/>
      <c r="F48" s="126"/>
      <c r="G48" s="127" t="str">
        <f t="shared" si="3"/>
        <v/>
      </c>
      <c r="H48" s="127" t="str">
        <f t="shared" si="4"/>
        <v/>
      </c>
      <c r="I48" s="127" t="str">
        <f t="shared" si="5"/>
        <v/>
      </c>
    </row>
    <row r="49" spans="1:9" x14ac:dyDescent="0.25">
      <c r="A49" s="63" t="s">
        <v>364</v>
      </c>
      <c r="B49" s="46"/>
      <c r="C49" s="126"/>
      <c r="D49" s="126"/>
      <c r="E49" s="126"/>
      <c r="F49" s="126"/>
      <c r="G49" s="127" t="str">
        <f t="shared" si="3"/>
        <v/>
      </c>
      <c r="H49" s="127" t="str">
        <f t="shared" si="4"/>
        <v/>
      </c>
      <c r="I49" s="127" t="str">
        <f t="shared" si="5"/>
        <v/>
      </c>
    </row>
    <row r="50" spans="1:9" x14ac:dyDescent="0.25">
      <c r="A50" s="63" t="s">
        <v>365</v>
      </c>
      <c r="B50" s="46"/>
      <c r="C50" s="126"/>
      <c r="D50" s="126"/>
      <c r="E50" s="126"/>
      <c r="F50" s="126"/>
      <c r="G50" s="127" t="str">
        <f t="shared" si="3"/>
        <v/>
      </c>
      <c r="H50" s="127" t="str">
        <f t="shared" si="4"/>
        <v/>
      </c>
      <c r="I50" s="127" t="str">
        <f t="shared" si="5"/>
        <v/>
      </c>
    </row>
    <row r="51" spans="1:9" x14ac:dyDescent="0.25">
      <c r="A51" s="63" t="s">
        <v>366</v>
      </c>
      <c r="B51" s="71"/>
      <c r="C51" s="126"/>
      <c r="D51" s="126"/>
      <c r="E51" s="126"/>
      <c r="F51" s="126"/>
      <c r="G51" s="127" t="str">
        <f t="shared" si="3"/>
        <v/>
      </c>
      <c r="H51" s="127" t="str">
        <f t="shared" si="4"/>
        <v/>
      </c>
      <c r="I51" s="127" t="str">
        <f t="shared" si="5"/>
        <v/>
      </c>
    </row>
    <row r="52" spans="1:9" x14ac:dyDescent="0.25">
      <c r="A52" s="63" t="s">
        <v>367</v>
      </c>
      <c r="B52" s="46"/>
      <c r="C52" s="126"/>
      <c r="D52" s="126"/>
      <c r="E52" s="126"/>
      <c r="F52" s="126"/>
      <c r="G52" s="127" t="str">
        <f t="shared" si="3"/>
        <v/>
      </c>
      <c r="H52" s="127" t="str">
        <f t="shared" si="4"/>
        <v/>
      </c>
      <c r="I52" s="127" t="str">
        <f t="shared" si="5"/>
        <v/>
      </c>
    </row>
    <row r="53" spans="1:9" x14ac:dyDescent="0.25">
      <c r="A53" s="63" t="s">
        <v>368</v>
      </c>
      <c r="B53" s="46"/>
      <c r="C53" s="126"/>
      <c r="D53" s="126"/>
      <c r="E53" s="126"/>
      <c r="F53" s="126"/>
      <c r="G53" s="127" t="str">
        <f t="shared" si="3"/>
        <v/>
      </c>
      <c r="H53" s="127" t="str">
        <f t="shared" si="4"/>
        <v/>
      </c>
      <c r="I53" s="127" t="str">
        <f t="shared" si="5"/>
        <v/>
      </c>
    </row>
    <row r="54" spans="1:9" x14ac:dyDescent="0.25">
      <c r="A54" s="63" t="s">
        <v>369</v>
      </c>
      <c r="B54" s="46"/>
      <c r="C54" s="126"/>
      <c r="D54" s="126"/>
      <c r="E54" s="126"/>
      <c r="F54" s="126"/>
      <c r="G54" s="127" t="str">
        <f t="shared" si="3"/>
        <v/>
      </c>
      <c r="H54" s="127" t="str">
        <f t="shared" si="4"/>
        <v/>
      </c>
      <c r="I54" s="127" t="str">
        <f t="shared" si="5"/>
        <v/>
      </c>
    </row>
    <row r="55" spans="1:9" x14ac:dyDescent="0.25">
      <c r="A55" s="63" t="s">
        <v>370</v>
      </c>
      <c r="B55" s="46"/>
      <c r="C55" s="126"/>
      <c r="D55" s="126"/>
      <c r="E55" s="126"/>
      <c r="F55" s="126"/>
      <c r="G55" s="127" t="str">
        <f t="shared" si="3"/>
        <v/>
      </c>
      <c r="H55" s="127" t="str">
        <f t="shared" si="4"/>
        <v/>
      </c>
      <c r="I55" s="127" t="str">
        <f t="shared" si="5"/>
        <v/>
      </c>
    </row>
    <row r="56" spans="1:9" x14ac:dyDescent="0.25">
      <c r="A56" s="63" t="s">
        <v>374</v>
      </c>
      <c r="B56" s="46"/>
      <c r="C56" s="126"/>
      <c r="D56" s="126"/>
      <c r="E56" s="126"/>
      <c r="F56" s="126"/>
      <c r="G56" s="127" t="str">
        <f t="shared" si="3"/>
        <v/>
      </c>
      <c r="H56" s="127" t="str">
        <f t="shared" si="4"/>
        <v/>
      </c>
      <c r="I56" s="127" t="str">
        <f t="shared" si="5"/>
        <v/>
      </c>
    </row>
    <row r="57" spans="1:9" x14ac:dyDescent="0.25">
      <c r="A57" s="63" t="s">
        <v>375</v>
      </c>
      <c r="B57" s="71"/>
      <c r="C57" s="126"/>
      <c r="D57" s="126"/>
      <c r="E57" s="126"/>
      <c r="F57" s="126"/>
      <c r="G57" s="127" t="str">
        <f t="shared" si="3"/>
        <v/>
      </c>
      <c r="H57" s="127" t="str">
        <f t="shared" si="4"/>
        <v/>
      </c>
      <c r="I57" s="127" t="str">
        <f t="shared" si="5"/>
        <v/>
      </c>
    </row>
    <row r="58" spans="1:9" x14ac:dyDescent="0.25">
      <c r="A58" s="63" t="s">
        <v>376</v>
      </c>
      <c r="B58" s="71"/>
      <c r="C58" s="126"/>
      <c r="D58" s="126"/>
      <c r="E58" s="126"/>
      <c r="F58" s="126"/>
      <c r="G58" s="127" t="str">
        <f t="shared" si="3"/>
        <v/>
      </c>
      <c r="H58" s="127" t="str">
        <f t="shared" si="4"/>
        <v/>
      </c>
      <c r="I58" s="127" t="str">
        <f t="shared" si="5"/>
        <v/>
      </c>
    </row>
    <row r="59" spans="1:9" x14ac:dyDescent="0.25">
      <c r="A59" s="63" t="s">
        <v>377</v>
      </c>
      <c r="B59" s="71"/>
      <c r="C59" s="126"/>
      <c r="D59" s="126"/>
      <c r="E59" s="126"/>
      <c r="F59" s="126"/>
      <c r="G59" s="127" t="str">
        <f t="shared" si="3"/>
        <v/>
      </c>
      <c r="H59" s="127" t="str">
        <f t="shared" si="4"/>
        <v/>
      </c>
      <c r="I59" s="127" t="str">
        <f t="shared" si="5"/>
        <v/>
      </c>
    </row>
    <row r="60" spans="1:9" ht="33.75" thickBot="1" x14ac:dyDescent="0.4">
      <c r="A60" s="63"/>
      <c r="G60" s="48" t="s">
        <v>30</v>
      </c>
      <c r="H60" s="48" t="s">
        <v>33</v>
      </c>
      <c r="I60" s="48" t="s">
        <v>443</v>
      </c>
    </row>
    <row r="61" spans="1:9" ht="15.75" thickBot="1" x14ac:dyDescent="0.3">
      <c r="A61" s="63"/>
      <c r="B61" s="66"/>
      <c r="G61" s="55">
        <f>SUM(G42:G54)</f>
        <v>0</v>
      </c>
      <c r="H61" s="55">
        <f>SUM(H42:H54)</f>
        <v>0</v>
      </c>
      <c r="I61" s="55">
        <f>SUM(I42:I59)</f>
        <v>0</v>
      </c>
    </row>
    <row r="62" spans="1:9" ht="10.5" customHeight="1" thickTop="1" x14ac:dyDescent="0.25">
      <c r="A62" s="63"/>
      <c r="B62" s="66"/>
      <c r="C62" s="66"/>
      <c r="D62" s="66"/>
      <c r="E62" s="66"/>
      <c r="F62" s="66"/>
      <c r="G62" s="21"/>
      <c r="H62" s="21"/>
      <c r="I62" s="21"/>
    </row>
    <row r="63" spans="1:9" x14ac:dyDescent="0.25">
      <c r="A63" s="63"/>
      <c r="B63" s="66"/>
      <c r="C63" s="66"/>
      <c r="D63" s="66"/>
      <c r="E63" s="66"/>
      <c r="F63" s="66"/>
      <c r="G63" s="21"/>
      <c r="H63" s="21"/>
      <c r="I63" s="21"/>
    </row>
    <row r="64" spans="1:9" x14ac:dyDescent="0.25">
      <c r="A64" s="63"/>
      <c r="B64" s="69"/>
      <c r="C64" s="66"/>
      <c r="D64" s="66"/>
      <c r="E64" s="66"/>
      <c r="F64" s="66"/>
      <c r="G64" s="21"/>
      <c r="H64" s="21"/>
      <c r="I64" s="21"/>
    </row>
    <row r="65" spans="1:10" ht="18.75" x14ac:dyDescent="0.3">
      <c r="A65" s="63" t="s">
        <v>378</v>
      </c>
      <c r="B65" s="102" t="s">
        <v>390</v>
      </c>
      <c r="C65" s="102"/>
      <c r="D65" s="102"/>
      <c r="E65" s="102"/>
      <c r="F65" s="102"/>
      <c r="G65" s="102"/>
      <c r="H65" s="102"/>
      <c r="I65" s="102"/>
    </row>
    <row r="66" spans="1:10" x14ac:dyDescent="0.25">
      <c r="A66" s="63"/>
      <c r="B66" s="59"/>
      <c r="C66" s="59" t="s">
        <v>1</v>
      </c>
      <c r="D66" s="50"/>
      <c r="E66" s="59" t="s">
        <v>6</v>
      </c>
      <c r="F66" s="59"/>
      <c r="G66" s="105" t="s">
        <v>18</v>
      </c>
      <c r="H66" s="106"/>
      <c r="I66" s="50"/>
    </row>
    <row r="67" spans="1:10" ht="35.450000000000003" customHeight="1" x14ac:dyDescent="0.25">
      <c r="A67" s="63"/>
      <c r="B67" s="59"/>
      <c r="C67" s="59" t="s">
        <v>3</v>
      </c>
      <c r="D67" s="59"/>
      <c r="E67" s="59" t="s">
        <v>3</v>
      </c>
      <c r="F67" s="59"/>
      <c r="G67" s="107" t="s">
        <v>27</v>
      </c>
      <c r="H67" s="108"/>
      <c r="I67" s="50"/>
    </row>
    <row r="68" spans="1:10" ht="15.75" thickBot="1" x14ac:dyDescent="0.3">
      <c r="A68" s="63"/>
      <c r="B68" s="48" t="s">
        <v>2</v>
      </c>
      <c r="C68" s="48" t="s">
        <v>5</v>
      </c>
      <c r="D68" s="48" t="s">
        <v>4</v>
      </c>
      <c r="E68" s="48" t="s">
        <v>5</v>
      </c>
      <c r="F68" s="48" t="s">
        <v>4</v>
      </c>
      <c r="G68" s="48" t="s">
        <v>8</v>
      </c>
      <c r="H68" s="48" t="s">
        <v>7</v>
      </c>
      <c r="I68" s="98"/>
    </row>
    <row r="69" spans="1:10" x14ac:dyDescent="0.25">
      <c r="A69" s="63" t="s">
        <v>379</v>
      </c>
      <c r="B69" s="95"/>
      <c r="C69" s="128"/>
      <c r="D69" s="128"/>
      <c r="E69" s="128"/>
      <c r="F69" s="128"/>
      <c r="G69" s="96" t="str">
        <f>IF(AND(C69&gt;0,E69&gt;0),E69/C69,"")</f>
        <v/>
      </c>
      <c r="H69" s="96" t="str">
        <f>IF(AND(D69&gt;0,F69&gt;0),F69/D69,"")</f>
        <v/>
      </c>
      <c r="I69" s="97"/>
    </row>
    <row r="70" spans="1:10" ht="30" customHeight="1" x14ac:dyDescent="0.25">
      <c r="A70" s="63"/>
      <c r="B70" s="76"/>
      <c r="C70" s="76"/>
      <c r="D70" s="76"/>
      <c r="E70" s="76"/>
      <c r="F70" s="76"/>
      <c r="G70" s="109" t="s">
        <v>43</v>
      </c>
      <c r="H70" s="110"/>
      <c r="I70" s="111"/>
    </row>
    <row r="71" spans="1:10" ht="33.75" thickBot="1" x14ac:dyDescent="0.4">
      <c r="A71" s="63"/>
      <c r="B71" s="76"/>
      <c r="C71" s="76"/>
      <c r="D71" s="76"/>
      <c r="E71" s="76"/>
      <c r="F71" s="76"/>
      <c r="G71" s="48" t="s">
        <v>30</v>
      </c>
      <c r="H71" s="48" t="s">
        <v>33</v>
      </c>
      <c r="I71" s="48" t="s">
        <v>444</v>
      </c>
    </row>
    <row r="72" spans="1:10" ht="15.75" thickBot="1" x14ac:dyDescent="0.3">
      <c r="A72" s="63"/>
      <c r="G72" s="129" t="str">
        <f>IF(AND(G$31&gt;0,$H$69&gt;0),G$31*$H$69,"")</f>
        <v/>
      </c>
      <c r="H72" s="129" t="str">
        <f>IF(AND(H$31&gt;0,$H$69&gt;0),H$31*$H$69,"")</f>
        <v/>
      </c>
      <c r="I72" s="129" t="str">
        <f>IF(AND(I$31&gt;0,$H$69&gt;0),I$31*$H$69,"")</f>
        <v/>
      </c>
    </row>
    <row r="73" spans="1:10" ht="35.25" customHeight="1" thickTop="1" x14ac:dyDescent="0.25">
      <c r="A73" s="63"/>
      <c r="F73" s="21"/>
      <c r="G73" s="103" t="s">
        <v>35</v>
      </c>
      <c r="H73" s="103"/>
      <c r="I73" s="103"/>
    </row>
    <row r="74" spans="1:10" ht="33.75" thickBot="1" x14ac:dyDescent="0.4">
      <c r="A74" s="63"/>
      <c r="F74" s="21"/>
      <c r="G74" s="51" t="s">
        <v>30</v>
      </c>
      <c r="H74" s="51" t="s">
        <v>33</v>
      </c>
      <c r="I74" s="51" t="s">
        <v>444</v>
      </c>
    </row>
    <row r="75" spans="1:10" ht="15.75" thickBot="1" x14ac:dyDescent="0.3">
      <c r="A75" s="63"/>
      <c r="F75" s="21"/>
      <c r="G75" s="130" t="str">
        <f>IF(AND(G$31&gt;0,$G$69&gt;0),G$31*$G$69,"")</f>
        <v/>
      </c>
      <c r="H75" s="130" t="str">
        <f>IF(AND(H$31&gt;0,$G$69&gt;0),H$31*$G$69,"")</f>
        <v/>
      </c>
      <c r="I75" s="130" t="str">
        <f>IF(AND(I$31&gt;0,$G$69&gt;0),I$31*$G$69,"")</f>
        <v/>
      </c>
    </row>
    <row r="76" spans="1:10" ht="15.75" thickTop="1" x14ac:dyDescent="0.25">
      <c r="A76" s="63"/>
      <c r="F76" s="21"/>
      <c r="G76" s="21"/>
      <c r="H76" s="21"/>
    </row>
    <row r="77" spans="1:10" x14ac:dyDescent="0.25">
      <c r="A77" s="63"/>
      <c r="F77" s="21"/>
      <c r="G77" s="21"/>
      <c r="H77" s="21"/>
    </row>
    <row r="78" spans="1:10" x14ac:dyDescent="0.25">
      <c r="A78" s="63"/>
      <c r="F78" s="21"/>
      <c r="G78" s="21"/>
      <c r="H78" s="21"/>
    </row>
    <row r="79" spans="1:10" x14ac:dyDescent="0.25">
      <c r="A79" s="63"/>
      <c r="F79" s="21"/>
      <c r="G79" s="21"/>
      <c r="H79" s="21"/>
    </row>
    <row r="80" spans="1:10" x14ac:dyDescent="0.25">
      <c r="A80" s="63"/>
      <c r="J80" s="68"/>
    </row>
    <row r="81" spans="1:9" ht="18.75" x14ac:dyDescent="0.3">
      <c r="A81" s="63" t="s">
        <v>380</v>
      </c>
      <c r="B81" s="102" t="s">
        <v>392</v>
      </c>
      <c r="C81" s="102"/>
      <c r="D81" s="102"/>
      <c r="E81" s="102"/>
      <c r="F81" s="102"/>
      <c r="G81" s="102"/>
      <c r="H81" s="102"/>
      <c r="I81" s="70"/>
    </row>
    <row r="82" spans="1:9" ht="22.9" customHeight="1" thickBot="1" x14ac:dyDescent="0.3">
      <c r="A82" s="63"/>
      <c r="B82" s="48"/>
      <c r="C82" s="58" t="s">
        <v>21</v>
      </c>
      <c r="D82" s="58"/>
      <c r="E82" s="58" t="s">
        <v>22</v>
      </c>
      <c r="F82" s="58"/>
      <c r="G82" s="58" t="s">
        <v>23</v>
      </c>
      <c r="H82" s="48"/>
    </row>
    <row r="83" spans="1:9" ht="45" x14ac:dyDescent="0.35">
      <c r="A83" s="63" t="s">
        <v>381</v>
      </c>
      <c r="B83" s="94" t="s">
        <v>38</v>
      </c>
      <c r="C83" s="131" t="str">
        <f>$G$72</f>
        <v/>
      </c>
      <c r="D83" s="91" t="s">
        <v>4</v>
      </c>
      <c r="E83" s="131" t="str">
        <f>$H$72</f>
        <v/>
      </c>
      <c r="F83" s="91" t="s">
        <v>34</v>
      </c>
      <c r="G83" s="131" t="str">
        <f>$I$72</f>
        <v/>
      </c>
      <c r="H83" s="91" t="s">
        <v>411</v>
      </c>
    </row>
    <row r="84" spans="1:9" ht="30" x14ac:dyDescent="0.35">
      <c r="A84" s="63" t="s">
        <v>382</v>
      </c>
      <c r="B84" s="52" t="s">
        <v>39</v>
      </c>
      <c r="C84" s="132">
        <f>$G$61</f>
        <v>0</v>
      </c>
      <c r="D84" s="45" t="s">
        <v>4</v>
      </c>
      <c r="E84" s="132">
        <f>$H$61</f>
        <v>0</v>
      </c>
      <c r="F84" s="45" t="s">
        <v>34</v>
      </c>
      <c r="G84" s="132">
        <f>$I$61</f>
        <v>0</v>
      </c>
      <c r="H84" s="45" t="s">
        <v>411</v>
      </c>
    </row>
    <row r="85" spans="1:9" ht="30" x14ac:dyDescent="0.35">
      <c r="A85" s="63" t="s">
        <v>383</v>
      </c>
      <c r="B85" s="52" t="s">
        <v>36</v>
      </c>
      <c r="C85" s="132" t="str">
        <f>IF(ISERROR(C83-C84),"",C83-C84)</f>
        <v/>
      </c>
      <c r="D85" s="45" t="s">
        <v>4</v>
      </c>
      <c r="E85" s="132" t="str">
        <f>IF(ISERROR(E83-E84),"",E83-E84)</f>
        <v/>
      </c>
      <c r="F85" s="45" t="s">
        <v>34</v>
      </c>
      <c r="G85" s="132" t="str">
        <f>IF(ISERROR(G83-G84),"",G83-G84)</f>
        <v/>
      </c>
      <c r="H85" s="45" t="s">
        <v>411</v>
      </c>
    </row>
    <row r="86" spans="1:9" x14ac:dyDescent="0.25">
      <c r="A86" s="63" t="s">
        <v>384</v>
      </c>
      <c r="B86" s="52" t="s">
        <v>19</v>
      </c>
      <c r="C86" s="132" t="str">
        <f>IF(ISERROR(C85/C83*100),"",C85/C83*100)</f>
        <v/>
      </c>
      <c r="D86" s="49" t="s">
        <v>24</v>
      </c>
      <c r="E86" s="132" t="str">
        <f>IF(ISERROR(E85/E83*100),"",E85/E83*100)</f>
        <v/>
      </c>
      <c r="F86" s="49" t="s">
        <v>24</v>
      </c>
      <c r="G86" s="132" t="str">
        <f>IF(ISERROR(G85/G83*100),"",G85/G83*100)</f>
        <v/>
      </c>
      <c r="H86" s="49" t="s">
        <v>24</v>
      </c>
    </row>
    <row r="87" spans="1:9" x14ac:dyDescent="0.25">
      <c r="A87" s="63"/>
    </row>
    <row r="88" spans="1:9" ht="66" customHeight="1" x14ac:dyDescent="0.25">
      <c r="A88" s="63"/>
    </row>
    <row r="89" spans="1:9" ht="18.75" x14ac:dyDescent="0.3">
      <c r="A89" s="63" t="s">
        <v>385</v>
      </c>
      <c r="B89" s="102" t="s">
        <v>391</v>
      </c>
      <c r="C89" s="102"/>
      <c r="D89" s="102"/>
      <c r="E89" s="102"/>
      <c r="F89" s="102"/>
      <c r="G89" s="102"/>
      <c r="H89" s="102"/>
    </row>
    <row r="90" spans="1:9" ht="15.75" thickBot="1" x14ac:dyDescent="0.3">
      <c r="A90" s="63"/>
      <c r="B90" s="48"/>
      <c r="C90" s="58" t="s">
        <v>21</v>
      </c>
      <c r="D90" s="58"/>
      <c r="E90" s="58" t="s">
        <v>22</v>
      </c>
      <c r="F90" s="58"/>
      <c r="G90" s="58" t="s">
        <v>23</v>
      </c>
      <c r="H90" s="48"/>
    </row>
    <row r="91" spans="1:9" ht="45" x14ac:dyDescent="0.35">
      <c r="A91" s="63" t="s">
        <v>386</v>
      </c>
      <c r="B91" s="53" t="s">
        <v>38</v>
      </c>
      <c r="C91" s="133" t="str">
        <f>$G$75</f>
        <v/>
      </c>
      <c r="D91" s="54" t="s">
        <v>4</v>
      </c>
      <c r="E91" s="133" t="str">
        <f>$H$75</f>
        <v/>
      </c>
      <c r="F91" s="54" t="s">
        <v>34</v>
      </c>
      <c r="G91" s="133" t="str">
        <f>$I$75</f>
        <v/>
      </c>
      <c r="H91" s="54" t="s">
        <v>411</v>
      </c>
    </row>
    <row r="92" spans="1:9" ht="30" x14ac:dyDescent="0.35">
      <c r="A92" s="63" t="s">
        <v>387</v>
      </c>
      <c r="B92" s="52" t="s">
        <v>39</v>
      </c>
      <c r="C92" s="132">
        <f>$G$61</f>
        <v>0</v>
      </c>
      <c r="D92" s="45" t="s">
        <v>4</v>
      </c>
      <c r="E92" s="132">
        <f>$H$61</f>
        <v>0</v>
      </c>
      <c r="F92" s="45" t="s">
        <v>34</v>
      </c>
      <c r="G92" s="132">
        <f>$I$61</f>
        <v>0</v>
      </c>
      <c r="H92" s="45" t="s">
        <v>411</v>
      </c>
    </row>
    <row r="93" spans="1:9" ht="30" x14ac:dyDescent="0.35">
      <c r="A93" s="63" t="s">
        <v>388</v>
      </c>
      <c r="B93" s="52" t="s">
        <v>36</v>
      </c>
      <c r="C93" s="132" t="str">
        <f>IF(ISERROR(C91-C92),"",C91-C92)</f>
        <v/>
      </c>
      <c r="D93" s="45" t="s">
        <v>4</v>
      </c>
      <c r="E93" s="132" t="str">
        <f>IF(ISERROR(E91-E92),"",E91-E92)</f>
        <v/>
      </c>
      <c r="F93" s="45" t="s">
        <v>34</v>
      </c>
      <c r="G93" s="132" t="str">
        <f>IF(ISERROR(G91-G92),"",G91-G92)</f>
        <v/>
      </c>
      <c r="H93" s="45" t="s">
        <v>411</v>
      </c>
    </row>
    <row r="94" spans="1:9" x14ac:dyDescent="0.25">
      <c r="A94" s="63" t="s">
        <v>389</v>
      </c>
      <c r="B94" s="52" t="s">
        <v>19</v>
      </c>
      <c r="C94" s="132" t="str">
        <f>IF(ISERROR(C93/C91*100),"",C93/C91*100)</f>
        <v/>
      </c>
      <c r="D94" s="49" t="s">
        <v>24</v>
      </c>
      <c r="E94" s="132" t="str">
        <f>IF(ISERROR(E93/E91*100),"",E93/E91*100)</f>
        <v/>
      </c>
      <c r="F94" s="49" t="s">
        <v>24</v>
      </c>
      <c r="G94" s="132" t="str">
        <f>IF(ISERROR(G93/G91*100),"",G93/G91*100)</f>
        <v/>
      </c>
      <c r="H94" s="49" t="s">
        <v>24</v>
      </c>
    </row>
    <row r="99" spans="3:3" x14ac:dyDescent="0.25">
      <c r="C99" s="77"/>
    </row>
    <row r="102" spans="3:3" x14ac:dyDescent="0.25">
      <c r="C102" s="77"/>
    </row>
  </sheetData>
  <sheetProtection algorithmName="SHA-512" hashValue="Vqh5dTaJQ6dh1LW4hPVhBn3IkvtEJLVDBr0SYz+bvYM/p71a4QrwAAFbg2tpdp2nCqm9etZAout3VxpGUqlRWA==" saltValue="03SkyIa3+DbYKym3wfuvvg==" spinCount="100000" sheet="1" objects="1" scenarios="1" selectLockedCells="1"/>
  <protectedRanges>
    <protectedRange password="CBEB" sqref="G40:I61 G10:I31" name="Bereich1"/>
  </protectedRanges>
  <mergeCells count="17">
    <mergeCell ref="C2:I2"/>
    <mergeCell ref="C3:I3"/>
    <mergeCell ref="G66:H66"/>
    <mergeCell ref="G67:H67"/>
    <mergeCell ref="G70:I70"/>
    <mergeCell ref="B9:I9"/>
    <mergeCell ref="B39:I39"/>
    <mergeCell ref="B65:I65"/>
    <mergeCell ref="B10:C10"/>
    <mergeCell ref="D10:F10"/>
    <mergeCell ref="G10:I10"/>
    <mergeCell ref="B40:C40"/>
    <mergeCell ref="D40:F40"/>
    <mergeCell ref="G40:I40"/>
    <mergeCell ref="B81:H81"/>
    <mergeCell ref="B89:H89"/>
    <mergeCell ref="G73:I73"/>
  </mergeCells>
  <pageMargins left="0.70866141732283472" right="1.0175000000000001" top="0.78740157480314965" bottom="0.78740157480314965" header="0.31496062992125984" footer="0.31496062992125984"/>
  <pageSetup paperSize="9" scale="64" orientation="landscape" r:id="rId1"/>
  <headerFooter>
    <oddHeader>&amp;L&amp;14Excel-Arbeitshilfe 
&amp;C&amp;14Umweltinnovationsprogramm
Arbeitshilfe zur Abschätzung materialeffizienzsteigernder Prozessveränderungen&amp;R&amp;12Seite &amp;P</oddHeader>
  </headerFooter>
  <rowBreaks count="2" manualBreakCount="2">
    <brk id="37" max="9" man="1"/>
    <brk id="7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Layout" zoomScaleNormal="100" workbookViewId="0">
      <selection activeCell="F98" sqref="F98"/>
    </sheetView>
  </sheetViews>
  <sheetFormatPr baseColWidth="10" defaultRowHeight="15" x14ac:dyDescent="0.25"/>
  <cols>
    <col min="1" max="1" width="13.5703125" style="16" customWidth="1"/>
    <col min="2" max="2" width="84.140625" style="16" customWidth="1"/>
    <col min="3" max="3" width="11.42578125" style="16"/>
    <col min="4" max="4" width="42.140625" style="16" customWidth="1"/>
    <col min="5" max="5" width="16.7109375" style="16" customWidth="1"/>
    <col min="6" max="6" width="9.42578125" style="16" customWidth="1"/>
    <col min="7" max="7" width="16.7109375" style="16" customWidth="1"/>
    <col min="8" max="8" width="11.7109375" style="16" customWidth="1"/>
    <col min="9" max="9" width="16.7109375" style="16" customWidth="1"/>
    <col min="10" max="10" width="19.140625" style="16" customWidth="1"/>
    <col min="11" max="11" width="19.28515625" style="16" customWidth="1"/>
    <col min="12" max="16384" width="11.42578125" style="16"/>
  </cols>
  <sheetData>
    <row r="1" spans="1:5" x14ac:dyDescent="0.25">
      <c r="A1" s="57" t="s">
        <v>404</v>
      </c>
      <c r="B1" s="57" t="s">
        <v>407</v>
      </c>
      <c r="C1" s="20"/>
      <c r="D1" s="20"/>
      <c r="E1" s="20"/>
    </row>
    <row r="2" spans="1:5" x14ac:dyDescent="0.25">
      <c r="A2" s="20" t="s">
        <v>333</v>
      </c>
      <c r="B2" s="20" t="s">
        <v>449</v>
      </c>
      <c r="C2" s="20"/>
      <c r="D2" s="20"/>
      <c r="E2" s="20"/>
    </row>
    <row r="3" spans="1:5" x14ac:dyDescent="0.25">
      <c r="A3" s="20" t="s">
        <v>334</v>
      </c>
      <c r="B3" s="20" t="s">
        <v>450</v>
      </c>
      <c r="C3" s="20"/>
      <c r="D3" s="20"/>
      <c r="E3" s="20"/>
    </row>
    <row r="4" spans="1:5" x14ac:dyDescent="0.25">
      <c r="A4" s="20"/>
      <c r="B4" s="20"/>
      <c r="C4" s="20"/>
      <c r="D4" s="20"/>
      <c r="E4" s="20"/>
    </row>
    <row r="5" spans="1:5" x14ac:dyDescent="0.25">
      <c r="A5" s="20"/>
      <c r="B5" s="20"/>
      <c r="C5" s="20"/>
      <c r="D5" s="20"/>
      <c r="E5" s="20"/>
    </row>
    <row r="6" spans="1:5" x14ac:dyDescent="0.25">
      <c r="A6" s="20"/>
      <c r="B6" s="20"/>
      <c r="C6" s="20"/>
      <c r="D6" s="20"/>
      <c r="E6" s="20"/>
    </row>
    <row r="7" spans="1:5" x14ac:dyDescent="0.25">
      <c r="A7" s="20"/>
      <c r="B7" s="20"/>
      <c r="C7" s="20"/>
      <c r="D7" s="20"/>
      <c r="E7" s="20"/>
    </row>
    <row r="8" spans="1:5" x14ac:dyDescent="0.25">
      <c r="A8" s="20"/>
      <c r="B8" s="20"/>
      <c r="C8" s="20"/>
      <c r="D8" s="20"/>
      <c r="E8" s="20"/>
    </row>
    <row r="9" spans="1:5" s="17" customFormat="1" x14ac:dyDescent="0.25">
      <c r="A9" s="20" t="s">
        <v>335</v>
      </c>
      <c r="B9" s="20" t="s">
        <v>397</v>
      </c>
      <c r="C9" s="57"/>
      <c r="D9" s="57"/>
      <c r="E9" s="57"/>
    </row>
    <row r="10" spans="1:5" s="17" customFormat="1" ht="38.25" customHeight="1" x14ac:dyDescent="0.25">
      <c r="A10" s="20"/>
      <c r="B10" s="20"/>
      <c r="C10" s="57"/>
      <c r="D10" s="57"/>
      <c r="E10" s="57"/>
    </row>
    <row r="11" spans="1:5" s="17" customFormat="1" x14ac:dyDescent="0.25">
      <c r="A11" s="20"/>
      <c r="B11" s="20"/>
      <c r="C11" s="57"/>
      <c r="D11" s="57"/>
      <c r="E11" s="57"/>
    </row>
    <row r="12" spans="1:5" x14ac:dyDescent="0.25">
      <c r="A12" s="20" t="s">
        <v>336</v>
      </c>
      <c r="B12" s="113" t="s">
        <v>401</v>
      </c>
      <c r="C12" s="20"/>
      <c r="D12" s="74"/>
      <c r="E12" s="20"/>
    </row>
    <row r="13" spans="1:5" x14ac:dyDescent="0.25">
      <c r="A13" s="20" t="s">
        <v>337</v>
      </c>
      <c r="B13" s="113"/>
      <c r="C13" s="20"/>
      <c r="D13" s="74"/>
      <c r="E13" s="20"/>
    </row>
    <row r="14" spans="1:5" x14ac:dyDescent="0.25">
      <c r="A14" s="20" t="s">
        <v>338</v>
      </c>
      <c r="B14" s="113"/>
      <c r="C14" s="20"/>
      <c r="D14" s="74"/>
      <c r="E14" s="20"/>
    </row>
    <row r="15" spans="1:5" x14ac:dyDescent="0.25">
      <c r="A15" s="20" t="s">
        <v>339</v>
      </c>
      <c r="B15" s="113"/>
      <c r="C15" s="20"/>
      <c r="D15" s="74"/>
      <c r="E15" s="20"/>
    </row>
    <row r="16" spans="1:5" x14ac:dyDescent="0.25">
      <c r="A16" s="20" t="s">
        <v>340</v>
      </c>
      <c r="B16" s="113"/>
      <c r="C16" s="20"/>
      <c r="D16" s="74"/>
      <c r="E16" s="20"/>
    </row>
    <row r="17" spans="1:5" x14ac:dyDescent="0.25">
      <c r="A17" s="20" t="s">
        <v>341</v>
      </c>
      <c r="B17" s="113"/>
      <c r="C17" s="20"/>
      <c r="D17" s="74"/>
      <c r="E17" s="20"/>
    </row>
    <row r="18" spans="1:5" x14ac:dyDescent="0.25">
      <c r="A18" s="20" t="s">
        <v>342</v>
      </c>
      <c r="B18" s="113"/>
      <c r="C18" s="20"/>
      <c r="D18" s="74"/>
      <c r="E18" s="20"/>
    </row>
    <row r="19" spans="1:5" x14ac:dyDescent="0.25">
      <c r="A19" s="20" t="s">
        <v>343</v>
      </c>
      <c r="B19" s="113"/>
      <c r="C19" s="20"/>
      <c r="D19" s="74"/>
      <c r="E19" s="20"/>
    </row>
    <row r="20" spans="1:5" x14ac:dyDescent="0.25">
      <c r="A20" s="20" t="s">
        <v>344</v>
      </c>
      <c r="B20" s="113"/>
      <c r="C20" s="20"/>
      <c r="D20" s="74"/>
      <c r="E20" s="20"/>
    </row>
    <row r="21" spans="1:5" x14ac:dyDescent="0.25">
      <c r="A21" s="20" t="s">
        <v>345</v>
      </c>
      <c r="B21" s="113"/>
      <c r="C21" s="20"/>
      <c r="D21" s="74"/>
      <c r="E21" s="20"/>
    </row>
    <row r="22" spans="1:5" x14ac:dyDescent="0.25">
      <c r="A22" s="20" t="s">
        <v>346</v>
      </c>
      <c r="B22" s="113"/>
      <c r="C22" s="20"/>
      <c r="D22" s="74"/>
      <c r="E22" s="20"/>
    </row>
    <row r="23" spans="1:5" x14ac:dyDescent="0.25">
      <c r="A23" s="20" t="s">
        <v>347</v>
      </c>
      <c r="B23" s="113"/>
      <c r="C23" s="20"/>
      <c r="D23" s="74"/>
      <c r="E23" s="20"/>
    </row>
    <row r="24" spans="1:5" x14ac:dyDescent="0.25">
      <c r="A24" s="20" t="s">
        <v>348</v>
      </c>
      <c r="B24" s="113"/>
      <c r="C24" s="20"/>
      <c r="D24" s="74"/>
      <c r="E24" s="20"/>
    </row>
    <row r="25" spans="1:5" x14ac:dyDescent="0.25">
      <c r="A25" s="20" t="s">
        <v>349</v>
      </c>
      <c r="B25" s="113"/>
      <c r="C25" s="20"/>
      <c r="D25" s="20"/>
      <c r="E25" s="20"/>
    </row>
    <row r="26" spans="1:5" x14ac:dyDescent="0.25">
      <c r="A26" s="20" t="s">
        <v>350</v>
      </c>
      <c r="B26" s="113"/>
      <c r="C26" s="20"/>
      <c r="D26" s="20"/>
      <c r="E26" s="20"/>
    </row>
    <row r="27" spans="1:5" x14ac:dyDescent="0.25">
      <c r="A27" s="20" t="s">
        <v>351</v>
      </c>
      <c r="B27" s="113"/>
      <c r="C27" s="20"/>
      <c r="D27" s="20"/>
      <c r="E27" s="20"/>
    </row>
    <row r="28" spans="1:5" x14ac:dyDescent="0.25">
      <c r="A28" s="20" t="s">
        <v>352</v>
      </c>
      <c r="B28" s="113"/>
      <c r="C28" s="20"/>
      <c r="D28" s="20"/>
      <c r="E28" s="20"/>
    </row>
    <row r="29" spans="1:5" s="17" customFormat="1" x14ac:dyDescent="0.25">
      <c r="A29" s="20" t="s">
        <v>353</v>
      </c>
      <c r="B29" s="113"/>
      <c r="C29" s="57"/>
      <c r="D29" s="57"/>
      <c r="E29" s="57"/>
    </row>
    <row r="30" spans="1:5" x14ac:dyDescent="0.25">
      <c r="A30" s="20"/>
      <c r="B30" s="20"/>
      <c r="C30" s="20"/>
      <c r="D30" s="20"/>
      <c r="E30" s="20"/>
    </row>
    <row r="31" spans="1:5" x14ac:dyDescent="0.25">
      <c r="A31" s="20"/>
      <c r="B31" s="20"/>
      <c r="C31" s="20"/>
      <c r="D31" s="20"/>
      <c r="E31" s="20"/>
    </row>
    <row r="32" spans="1:5" x14ac:dyDescent="0.25">
      <c r="A32" s="20"/>
      <c r="B32" s="20"/>
      <c r="C32" s="20"/>
      <c r="D32" s="20"/>
      <c r="E32" s="20"/>
    </row>
    <row r="33" spans="1:5" x14ac:dyDescent="0.25">
      <c r="A33" s="20" t="s">
        <v>354</v>
      </c>
      <c r="B33" s="20" t="s">
        <v>395</v>
      </c>
      <c r="C33" s="20"/>
      <c r="D33" s="20"/>
      <c r="E33" s="20"/>
    </row>
    <row r="34" spans="1:5" x14ac:dyDescent="0.25">
      <c r="A34" s="20" t="s">
        <v>355</v>
      </c>
      <c r="B34" s="20" t="s">
        <v>396</v>
      </c>
      <c r="C34" s="20"/>
      <c r="D34" s="20"/>
      <c r="E34" s="20"/>
    </row>
    <row r="35" spans="1:5" x14ac:dyDescent="0.25">
      <c r="A35" s="20"/>
      <c r="B35" s="20"/>
      <c r="C35" s="20"/>
      <c r="D35" s="20"/>
      <c r="E35" s="20"/>
    </row>
    <row r="36" spans="1:5" x14ac:dyDescent="0.25">
      <c r="A36" s="20"/>
      <c r="B36" s="20"/>
      <c r="C36" s="20"/>
      <c r="D36" s="20"/>
      <c r="E36" s="20"/>
    </row>
    <row r="37" spans="1:5" x14ac:dyDescent="0.25">
      <c r="A37" s="20"/>
      <c r="B37" s="20"/>
      <c r="C37" s="20"/>
      <c r="D37" s="20"/>
      <c r="E37" s="20"/>
    </row>
    <row r="38" spans="1:5" x14ac:dyDescent="0.25">
      <c r="A38" s="20"/>
      <c r="B38" s="20"/>
      <c r="C38" s="20"/>
      <c r="D38" s="20"/>
      <c r="E38" s="20"/>
    </row>
    <row r="39" spans="1:5" x14ac:dyDescent="0.25">
      <c r="A39" s="20" t="s">
        <v>356</v>
      </c>
      <c r="B39" s="20" t="s">
        <v>398</v>
      </c>
      <c r="C39" s="20"/>
      <c r="D39" s="20"/>
      <c r="E39" s="20"/>
    </row>
    <row r="40" spans="1:5" ht="15" customHeight="1" x14ac:dyDescent="0.25">
      <c r="A40" s="20"/>
      <c r="B40" s="20"/>
      <c r="C40" s="20"/>
      <c r="D40" s="20"/>
      <c r="E40" s="20"/>
    </row>
    <row r="41" spans="1:5" x14ac:dyDescent="0.25">
      <c r="A41" s="20"/>
      <c r="B41" s="20"/>
      <c r="C41" s="20"/>
      <c r="D41" s="20"/>
      <c r="E41" s="20"/>
    </row>
    <row r="42" spans="1:5" x14ac:dyDescent="0.25">
      <c r="A42" s="20" t="s">
        <v>357</v>
      </c>
      <c r="B42" s="113" t="s">
        <v>402</v>
      </c>
      <c r="C42" s="20"/>
      <c r="D42" s="20"/>
      <c r="E42" s="20"/>
    </row>
    <row r="43" spans="1:5" x14ac:dyDescent="0.25">
      <c r="A43" s="20" t="s">
        <v>358</v>
      </c>
      <c r="B43" s="113"/>
      <c r="C43" s="20"/>
      <c r="D43" s="20"/>
      <c r="E43" s="20"/>
    </row>
    <row r="44" spans="1:5" x14ac:dyDescent="0.25">
      <c r="A44" s="20" t="s">
        <v>359</v>
      </c>
      <c r="B44" s="113"/>
      <c r="C44" s="20"/>
      <c r="D44" s="20"/>
      <c r="E44" s="20"/>
    </row>
    <row r="45" spans="1:5" x14ac:dyDescent="0.25">
      <c r="A45" s="20" t="s">
        <v>360</v>
      </c>
      <c r="B45" s="113"/>
      <c r="C45" s="20"/>
      <c r="D45" s="20"/>
      <c r="E45" s="20"/>
    </row>
    <row r="46" spans="1:5" x14ac:dyDescent="0.25">
      <c r="A46" s="20" t="s">
        <v>361</v>
      </c>
      <c r="B46" s="113"/>
      <c r="C46" s="20"/>
      <c r="D46" s="20"/>
      <c r="E46" s="20"/>
    </row>
    <row r="47" spans="1:5" x14ac:dyDescent="0.25">
      <c r="A47" s="20" t="s">
        <v>362</v>
      </c>
      <c r="B47" s="113"/>
      <c r="C47" s="20"/>
      <c r="D47" s="20"/>
      <c r="E47" s="20"/>
    </row>
    <row r="48" spans="1:5" x14ac:dyDescent="0.25">
      <c r="A48" s="20" t="s">
        <v>363</v>
      </c>
      <c r="B48" s="113"/>
      <c r="C48" s="20"/>
      <c r="D48" s="20"/>
      <c r="E48" s="20"/>
    </row>
    <row r="49" spans="1:5" x14ac:dyDescent="0.25">
      <c r="A49" s="20" t="s">
        <v>364</v>
      </c>
      <c r="B49" s="113"/>
      <c r="C49" s="20"/>
      <c r="D49" s="20"/>
      <c r="E49" s="20"/>
    </row>
    <row r="50" spans="1:5" x14ac:dyDescent="0.25">
      <c r="A50" s="20" t="s">
        <v>365</v>
      </c>
      <c r="B50" s="113"/>
      <c r="C50" s="20"/>
      <c r="D50" s="20"/>
      <c r="E50" s="20"/>
    </row>
    <row r="51" spans="1:5" x14ac:dyDescent="0.25">
      <c r="A51" s="20" t="s">
        <v>366</v>
      </c>
      <c r="B51" s="113"/>
      <c r="C51" s="20"/>
      <c r="D51" s="20"/>
      <c r="E51" s="20"/>
    </row>
    <row r="52" spans="1:5" x14ac:dyDescent="0.25">
      <c r="A52" s="20" t="s">
        <v>367</v>
      </c>
      <c r="B52" s="113"/>
      <c r="C52" s="20"/>
      <c r="D52" s="20"/>
      <c r="E52" s="20"/>
    </row>
    <row r="53" spans="1:5" x14ac:dyDescent="0.25">
      <c r="A53" s="20" t="s">
        <v>368</v>
      </c>
      <c r="B53" s="113"/>
      <c r="C53" s="20"/>
      <c r="D53" s="20"/>
      <c r="E53" s="20"/>
    </row>
    <row r="54" spans="1:5" x14ac:dyDescent="0.25">
      <c r="A54" s="20" t="s">
        <v>369</v>
      </c>
      <c r="B54" s="113"/>
      <c r="C54" s="20"/>
      <c r="D54" s="20"/>
      <c r="E54" s="20"/>
    </row>
    <row r="55" spans="1:5" x14ac:dyDescent="0.25">
      <c r="A55" s="20" t="s">
        <v>370</v>
      </c>
      <c r="B55" s="113"/>
      <c r="C55" s="20"/>
      <c r="D55" s="20"/>
      <c r="E55" s="20"/>
    </row>
    <row r="56" spans="1:5" x14ac:dyDescent="0.25">
      <c r="A56" s="20" t="s">
        <v>374</v>
      </c>
      <c r="B56" s="113"/>
      <c r="C56" s="20"/>
      <c r="D56" s="20"/>
      <c r="E56" s="20"/>
    </row>
    <row r="57" spans="1:5" x14ac:dyDescent="0.25">
      <c r="A57" s="20" t="s">
        <v>375</v>
      </c>
      <c r="B57" s="113"/>
      <c r="C57" s="20"/>
      <c r="D57" s="20"/>
      <c r="E57" s="20"/>
    </row>
    <row r="58" spans="1:5" x14ac:dyDescent="0.25">
      <c r="A58" s="20" t="s">
        <v>376</v>
      </c>
      <c r="B58" s="113"/>
      <c r="C58" s="20"/>
      <c r="D58" s="20"/>
      <c r="E58" s="20"/>
    </row>
    <row r="59" spans="1:5" x14ac:dyDescent="0.25">
      <c r="A59" s="20" t="s">
        <v>377</v>
      </c>
      <c r="B59" s="113"/>
      <c r="C59" s="20"/>
      <c r="D59" s="20"/>
      <c r="E59" s="20"/>
    </row>
    <row r="60" spans="1:5" x14ac:dyDescent="0.25">
      <c r="A60" s="20"/>
      <c r="B60" s="20"/>
      <c r="C60" s="20"/>
      <c r="D60" s="20"/>
      <c r="E60" s="20"/>
    </row>
    <row r="61" spans="1:5" x14ac:dyDescent="0.25">
      <c r="A61" s="20"/>
      <c r="B61" s="20"/>
      <c r="C61" s="20"/>
      <c r="D61" s="20"/>
      <c r="E61" s="20"/>
    </row>
    <row r="62" spans="1:5" x14ac:dyDescent="0.25">
      <c r="A62" s="20"/>
      <c r="B62" s="20"/>
      <c r="C62" s="20"/>
      <c r="D62" s="20"/>
      <c r="E62" s="20"/>
    </row>
    <row r="63" spans="1:5" x14ac:dyDescent="0.25">
      <c r="A63" s="20"/>
      <c r="B63" s="20"/>
      <c r="C63" s="20"/>
      <c r="D63" s="20"/>
      <c r="E63" s="20"/>
    </row>
    <row r="64" spans="1:5" x14ac:dyDescent="0.25">
      <c r="A64" s="20"/>
      <c r="B64" s="20"/>
      <c r="C64" s="20"/>
      <c r="D64" s="20"/>
      <c r="E64" s="20"/>
    </row>
    <row r="65" spans="1:5" ht="30" x14ac:dyDescent="0.25">
      <c r="A65" s="20" t="s">
        <v>378</v>
      </c>
      <c r="B65" s="62" t="s">
        <v>399</v>
      </c>
      <c r="C65" s="20"/>
      <c r="D65" s="20"/>
      <c r="E65" s="20"/>
    </row>
    <row r="66" spans="1:5" x14ac:dyDescent="0.25">
      <c r="A66" s="20"/>
      <c r="B66" s="20"/>
      <c r="C66" s="20"/>
      <c r="D66" s="20"/>
      <c r="E66" s="20"/>
    </row>
    <row r="67" spans="1:5" ht="15" customHeight="1" x14ac:dyDescent="0.25">
      <c r="A67" s="20"/>
      <c r="B67" s="20"/>
      <c r="C67" s="20"/>
      <c r="D67" s="20"/>
      <c r="E67" s="20"/>
    </row>
    <row r="68" spans="1:5" x14ac:dyDescent="0.25">
      <c r="A68" s="20"/>
      <c r="B68" s="20"/>
      <c r="C68" s="20"/>
      <c r="D68" s="20"/>
      <c r="E68" s="20"/>
    </row>
    <row r="69" spans="1:5" ht="30" x14ac:dyDescent="0.25">
      <c r="A69" s="20" t="s">
        <v>379</v>
      </c>
      <c r="B69" s="62" t="s">
        <v>413</v>
      </c>
      <c r="C69" s="20"/>
      <c r="D69" s="20"/>
      <c r="E69" s="20"/>
    </row>
    <row r="70" spans="1:5" ht="15.75" customHeight="1" x14ac:dyDescent="0.25">
      <c r="A70" s="20"/>
      <c r="B70" s="20"/>
      <c r="C70" s="20"/>
      <c r="D70" s="20"/>
      <c r="E70" s="20"/>
    </row>
    <row r="71" spans="1:5" x14ac:dyDescent="0.25">
      <c r="A71" s="20"/>
      <c r="B71" s="20"/>
      <c r="C71" s="20"/>
      <c r="D71" s="20"/>
      <c r="E71" s="20"/>
    </row>
    <row r="72" spans="1:5" x14ac:dyDescent="0.25">
      <c r="A72" s="20"/>
      <c r="B72" s="20"/>
      <c r="C72" s="20"/>
      <c r="D72" s="20"/>
      <c r="E72" s="20"/>
    </row>
    <row r="73" spans="1:5" ht="15.75" customHeight="1" x14ac:dyDescent="0.25">
      <c r="A73" s="20"/>
      <c r="B73" s="20"/>
      <c r="C73" s="20"/>
      <c r="D73" s="20"/>
      <c r="E73" s="20"/>
    </row>
    <row r="74" spans="1:5" x14ac:dyDescent="0.25">
      <c r="A74" s="20"/>
      <c r="B74" s="20"/>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x14ac:dyDescent="0.25">
      <c r="A78" s="20"/>
      <c r="B78" s="20"/>
      <c r="C78" s="20"/>
      <c r="D78" s="20"/>
      <c r="E78" s="20"/>
    </row>
    <row r="79" spans="1:5" x14ac:dyDescent="0.25">
      <c r="A79" s="20"/>
      <c r="B79" s="20"/>
      <c r="C79" s="20"/>
      <c r="D79" s="20"/>
      <c r="E79" s="20"/>
    </row>
    <row r="80" spans="1:5" x14ac:dyDescent="0.25">
      <c r="A80" s="20"/>
      <c r="B80" s="20"/>
      <c r="C80" s="68"/>
      <c r="D80" s="20"/>
      <c r="E80" s="20"/>
    </row>
    <row r="81" spans="1:11" x14ac:dyDescent="0.25">
      <c r="A81" s="20" t="s">
        <v>380</v>
      </c>
      <c r="B81" s="114" t="s">
        <v>400</v>
      </c>
      <c r="C81" s="20"/>
      <c r="D81" s="20"/>
      <c r="E81" s="20"/>
      <c r="K81" s="19"/>
    </row>
    <row r="82" spans="1:11" ht="22.9" customHeight="1" x14ac:dyDescent="0.25">
      <c r="A82" s="20"/>
      <c r="B82" s="115"/>
      <c r="C82" s="20"/>
      <c r="D82" s="20"/>
      <c r="E82" s="20"/>
    </row>
    <row r="83" spans="1:11" x14ac:dyDescent="0.25">
      <c r="A83" s="20" t="s">
        <v>381</v>
      </c>
      <c r="B83" s="115"/>
      <c r="C83" s="20"/>
      <c r="D83" s="20"/>
      <c r="E83" s="20"/>
    </row>
    <row r="84" spans="1:11" x14ac:dyDescent="0.25">
      <c r="A84" s="20" t="s">
        <v>382</v>
      </c>
      <c r="B84" s="115"/>
      <c r="C84" s="20"/>
      <c r="D84" s="20"/>
      <c r="E84" s="20"/>
    </row>
    <row r="85" spans="1:11" x14ac:dyDescent="0.25">
      <c r="A85" s="20" t="s">
        <v>383</v>
      </c>
      <c r="B85" s="115"/>
      <c r="C85" s="20"/>
      <c r="D85" s="20"/>
      <c r="E85" s="20"/>
    </row>
    <row r="86" spans="1:11" x14ac:dyDescent="0.25">
      <c r="A86" s="20" t="s">
        <v>384</v>
      </c>
      <c r="B86" s="115"/>
      <c r="C86" s="20"/>
      <c r="D86" s="20"/>
      <c r="E86" s="20"/>
    </row>
    <row r="87" spans="1:11" x14ac:dyDescent="0.25">
      <c r="A87" s="20"/>
      <c r="B87" s="20"/>
      <c r="C87" s="20"/>
      <c r="D87" s="20"/>
      <c r="E87" s="20"/>
    </row>
    <row r="88" spans="1:11" ht="66" customHeight="1" x14ac:dyDescent="0.25">
      <c r="A88" s="20"/>
      <c r="B88" s="20"/>
      <c r="C88" s="20"/>
      <c r="D88" s="20"/>
      <c r="E88" s="20"/>
    </row>
    <row r="89" spans="1:11" x14ac:dyDescent="0.25">
      <c r="A89" s="20" t="s">
        <v>385</v>
      </c>
      <c r="B89" s="114" t="s">
        <v>403</v>
      </c>
      <c r="C89" s="20"/>
      <c r="D89" s="20"/>
      <c r="E89" s="20"/>
    </row>
    <row r="90" spans="1:11" x14ac:dyDescent="0.25">
      <c r="A90" s="20"/>
      <c r="B90" s="115"/>
      <c r="C90" s="20"/>
      <c r="D90" s="20"/>
      <c r="E90" s="20"/>
    </row>
    <row r="91" spans="1:11" x14ac:dyDescent="0.25">
      <c r="A91" s="20" t="s">
        <v>386</v>
      </c>
      <c r="B91" s="115"/>
      <c r="C91" s="20"/>
      <c r="D91" s="20"/>
      <c r="E91" s="20"/>
    </row>
    <row r="92" spans="1:11" x14ac:dyDescent="0.25">
      <c r="A92" s="20" t="s">
        <v>387</v>
      </c>
      <c r="B92" s="115"/>
      <c r="C92" s="20"/>
      <c r="D92" s="20"/>
      <c r="E92" s="20"/>
    </row>
    <row r="93" spans="1:11" x14ac:dyDescent="0.25">
      <c r="A93" s="20" t="s">
        <v>388</v>
      </c>
      <c r="B93" s="115"/>
      <c r="C93" s="20"/>
      <c r="D93" s="20"/>
      <c r="E93" s="20"/>
    </row>
    <row r="94" spans="1:11" x14ac:dyDescent="0.25">
      <c r="A94" s="20" t="s">
        <v>389</v>
      </c>
      <c r="B94" s="115"/>
      <c r="C94" s="20"/>
      <c r="D94" s="20"/>
      <c r="E94" s="20"/>
    </row>
    <row r="95" spans="1:11" x14ac:dyDescent="0.25">
      <c r="A95" s="20"/>
      <c r="B95" s="20"/>
      <c r="C95" s="20"/>
      <c r="D95" s="20"/>
      <c r="E95" s="20"/>
    </row>
    <row r="96" spans="1:11" x14ac:dyDescent="0.25">
      <c r="A96" s="20"/>
      <c r="B96" s="20"/>
      <c r="C96" s="20"/>
      <c r="D96" s="20"/>
      <c r="E96" s="20"/>
    </row>
    <row r="97" spans="1:5" x14ac:dyDescent="0.25">
      <c r="A97" s="20"/>
      <c r="B97" s="20"/>
      <c r="C97" s="20"/>
      <c r="D97" s="20"/>
      <c r="E97" s="20"/>
    </row>
    <row r="98" spans="1:5" x14ac:dyDescent="0.25">
      <c r="A98" s="20"/>
      <c r="B98" s="20"/>
      <c r="C98" s="20"/>
      <c r="D98" s="20"/>
      <c r="E98" s="20"/>
    </row>
    <row r="99" spans="1:5" x14ac:dyDescent="0.25">
      <c r="A99" s="20"/>
      <c r="B99" s="20"/>
      <c r="C99" s="20"/>
      <c r="D99" s="20"/>
      <c r="E99" s="20"/>
    </row>
    <row r="100" spans="1:5" x14ac:dyDescent="0.25">
      <c r="A100" s="20"/>
      <c r="B100" s="20"/>
      <c r="C100" s="20"/>
      <c r="D100" s="20"/>
      <c r="E100" s="20"/>
    </row>
    <row r="101" spans="1:5" x14ac:dyDescent="0.25">
      <c r="A101" s="20"/>
      <c r="B101" s="20"/>
      <c r="C101" s="20"/>
      <c r="D101" s="20"/>
      <c r="E101" s="20"/>
    </row>
    <row r="102" spans="1:5" x14ac:dyDescent="0.25">
      <c r="A102" s="20"/>
      <c r="B102" s="20"/>
      <c r="C102" s="20"/>
      <c r="D102" s="20"/>
      <c r="E102" s="20"/>
    </row>
    <row r="103" spans="1:5" x14ac:dyDescent="0.25">
      <c r="A103" s="20"/>
      <c r="B103" s="20"/>
      <c r="C103" s="20"/>
      <c r="D103" s="20"/>
      <c r="E103" s="20"/>
    </row>
    <row r="104" spans="1:5" x14ac:dyDescent="0.25">
      <c r="A104" s="20"/>
      <c r="B104" s="20"/>
      <c r="C104" s="20"/>
      <c r="D104" s="20"/>
      <c r="E104" s="20"/>
    </row>
  </sheetData>
  <sheetProtection password="B8FF" sheet="1" objects="1" scenarios="1" selectLockedCells="1"/>
  <mergeCells count="4">
    <mergeCell ref="B12:B29"/>
    <mergeCell ref="B42:B59"/>
    <mergeCell ref="B81:B86"/>
    <mergeCell ref="B89:B94"/>
  </mergeCells>
  <pageMargins left="0.7" right="0.7" top="0.78740157499999996" bottom="0.78740157499999996" header="0.3" footer="0.3"/>
  <pageSetup paperSize="9" scale="78" orientation="landscape" r:id="rId1"/>
  <headerFooter>
    <oddHeader>&amp;RSeite &amp;P</oddHeader>
    <oddFooter>&amp;C&amp;P</oddFooter>
  </headerFooter>
  <rowBreaks count="2" manualBreakCount="2">
    <brk id="37" max="2" man="1"/>
    <brk id="77"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30"/>
  <sheetViews>
    <sheetView zoomScaleNormal="100" zoomScaleSheetLayoutView="89" workbookViewId="0">
      <selection activeCell="F24" sqref="F24"/>
    </sheetView>
  </sheetViews>
  <sheetFormatPr baseColWidth="10" defaultColWidth="11.5703125" defaultRowHeight="15" x14ac:dyDescent="0.25"/>
  <cols>
    <col min="1" max="1" width="3" style="1" customWidth="1"/>
    <col min="2" max="2" width="29" style="28" customWidth="1"/>
    <col min="3" max="4" width="15.28515625" style="1" bestFit="1" customWidth="1"/>
    <col min="5" max="5" width="15.140625" style="1" bestFit="1" customWidth="1"/>
    <col min="6" max="6" width="100.7109375" style="28" customWidth="1"/>
    <col min="7" max="16384" width="11.5703125" style="1"/>
  </cols>
  <sheetData>
    <row r="1" spans="2:6" x14ac:dyDescent="0.25">
      <c r="F1" s="35"/>
    </row>
    <row r="2" spans="2:6" ht="51" customHeight="1" thickBot="1" x14ac:dyDescent="0.3">
      <c r="B2" s="29" t="s">
        <v>44</v>
      </c>
      <c r="C2" s="22" t="s">
        <v>45</v>
      </c>
      <c r="D2" s="22" t="s">
        <v>46</v>
      </c>
      <c r="E2" s="22" t="s">
        <v>47</v>
      </c>
      <c r="F2" s="23" t="s">
        <v>48</v>
      </c>
    </row>
    <row r="3" spans="2:6" ht="39" thickTop="1" x14ac:dyDescent="0.25">
      <c r="B3" s="30" t="s">
        <v>412</v>
      </c>
      <c r="C3" s="24" t="s">
        <v>49</v>
      </c>
      <c r="D3" s="24" t="s">
        <v>50</v>
      </c>
      <c r="E3" s="24" t="s">
        <v>51</v>
      </c>
      <c r="F3" s="25" t="s">
        <v>414</v>
      </c>
    </row>
    <row r="4" spans="2:6" ht="17.100000000000001" customHeight="1" thickBot="1" x14ac:dyDescent="0.3">
      <c r="B4" s="31" t="s">
        <v>52</v>
      </c>
      <c r="C4" s="26" t="s">
        <v>53</v>
      </c>
      <c r="D4" s="26" t="s">
        <v>54</v>
      </c>
      <c r="E4" s="26" t="s">
        <v>439</v>
      </c>
      <c r="F4" s="33"/>
    </row>
    <row r="5" spans="2:6" ht="17.100000000000001" customHeight="1" x14ac:dyDescent="0.25">
      <c r="B5" s="32" t="s">
        <v>44</v>
      </c>
      <c r="C5" s="27" t="s">
        <v>45</v>
      </c>
      <c r="D5" s="27" t="s">
        <v>46</v>
      </c>
      <c r="E5" s="27" t="s">
        <v>47</v>
      </c>
      <c r="F5" s="34" t="s">
        <v>48</v>
      </c>
    </row>
    <row r="6" spans="2:6" s="16" customFormat="1" ht="17.100000000000001" customHeight="1" x14ac:dyDescent="0.25">
      <c r="B6" s="36" t="s">
        <v>56</v>
      </c>
      <c r="C6" s="37">
        <v>1.2542983811251238</v>
      </c>
      <c r="D6" s="37">
        <v>2.1489707070441906</v>
      </c>
      <c r="E6" s="37">
        <v>0.13933226485111375</v>
      </c>
      <c r="F6" s="38" t="s">
        <v>52</v>
      </c>
    </row>
    <row r="7" spans="2:6" s="16" customFormat="1" ht="42" customHeight="1" x14ac:dyDescent="0.25">
      <c r="B7" s="36" t="s">
        <v>57</v>
      </c>
      <c r="C7" s="37">
        <v>0.43661895085989844</v>
      </c>
      <c r="D7" s="37">
        <v>37.467557692022474</v>
      </c>
      <c r="E7" s="37">
        <v>0.54572922117572964</v>
      </c>
      <c r="F7" s="38" t="s">
        <v>58</v>
      </c>
    </row>
    <row r="8" spans="2:6" s="16" customFormat="1" ht="17.100000000000001" customHeight="1" x14ac:dyDescent="0.25">
      <c r="B8" s="36" t="s">
        <v>61</v>
      </c>
      <c r="C8" s="37">
        <v>5.0664169030850328</v>
      </c>
      <c r="D8" s="37">
        <v>81.563000207019542</v>
      </c>
      <c r="E8" s="37">
        <v>5.3984497766206356</v>
      </c>
      <c r="F8" s="38" t="s">
        <v>62</v>
      </c>
    </row>
    <row r="9" spans="2:6" s="16" customFormat="1" ht="17.100000000000001" customHeight="1" x14ac:dyDescent="0.25">
      <c r="B9" s="36" t="s">
        <v>63</v>
      </c>
      <c r="C9" s="37">
        <v>7.71873358803626</v>
      </c>
      <c r="D9" s="37">
        <v>127.5473231188556</v>
      </c>
      <c r="E9" s="37">
        <v>8.47999943198921</v>
      </c>
      <c r="F9" s="38" t="s">
        <v>64</v>
      </c>
    </row>
    <row r="10" spans="2:6" s="16" customFormat="1" ht="17.100000000000001" customHeight="1" x14ac:dyDescent="0.25">
      <c r="B10" s="36" t="s">
        <v>59</v>
      </c>
      <c r="C10" s="37">
        <v>10.432364374573007</v>
      </c>
      <c r="D10" s="37">
        <v>140.70003122027794</v>
      </c>
      <c r="E10" s="37">
        <v>11.904401683786876</v>
      </c>
      <c r="F10" s="38" t="s">
        <v>60</v>
      </c>
    </row>
    <row r="11" spans="2:6" s="16" customFormat="1" ht="40.5" customHeight="1" x14ac:dyDescent="0.25">
      <c r="B11" s="36" t="s">
        <v>65</v>
      </c>
      <c r="C11" s="37">
        <v>1.2667313247183407</v>
      </c>
      <c r="D11" s="37">
        <v>16.122390090862577</v>
      </c>
      <c r="E11" s="37">
        <v>1.0363147476529873</v>
      </c>
      <c r="F11" s="38" t="s">
        <v>66</v>
      </c>
    </row>
    <row r="12" spans="2:6" s="16" customFormat="1" ht="57.95" customHeight="1" x14ac:dyDescent="0.25">
      <c r="B12" s="36" t="s">
        <v>420</v>
      </c>
      <c r="C12" s="37">
        <v>0.371278473740427</v>
      </c>
      <c r="D12" s="37">
        <v>9.8438717082368719</v>
      </c>
      <c r="E12" s="37">
        <v>0.59543693430250255</v>
      </c>
      <c r="F12" s="38" t="s">
        <v>421</v>
      </c>
    </row>
    <row r="13" spans="2:6" s="16" customFormat="1" ht="17.100000000000001" customHeight="1" x14ac:dyDescent="0.25">
      <c r="B13" s="36" t="s">
        <v>418</v>
      </c>
      <c r="C13" s="37">
        <v>2.0308172380252936</v>
      </c>
      <c r="D13" s="37">
        <v>74.945811135772644</v>
      </c>
      <c r="E13" s="37">
        <v>2.3612333270378238</v>
      </c>
      <c r="F13" s="38" t="s">
        <v>296</v>
      </c>
    </row>
    <row r="14" spans="2:6" s="16" customFormat="1" ht="30.95" customHeight="1" x14ac:dyDescent="0.25">
      <c r="B14" s="36" t="s">
        <v>67</v>
      </c>
      <c r="C14" s="37">
        <v>0.97383679194490691</v>
      </c>
      <c r="D14" s="37">
        <v>36.942398948243302</v>
      </c>
      <c r="E14" s="37">
        <v>2.0171643444570688</v>
      </c>
      <c r="F14" s="38" t="s">
        <v>68</v>
      </c>
    </row>
    <row r="15" spans="2:6" s="16" customFormat="1" ht="17.100000000000001" customHeight="1" x14ac:dyDescent="0.25">
      <c r="B15" s="36" t="s">
        <v>69</v>
      </c>
      <c r="C15" s="37">
        <v>3.4186028816230407</v>
      </c>
      <c r="D15" s="37">
        <v>0.43153585639885494</v>
      </c>
      <c r="E15" s="37">
        <v>2.9273467666895602E-2</v>
      </c>
      <c r="F15" s="38" t="s">
        <v>70</v>
      </c>
    </row>
    <row r="16" spans="2:6" s="16" customFormat="1" ht="17.100000000000001" customHeight="1" x14ac:dyDescent="0.25">
      <c r="B16" s="36" t="s">
        <v>71</v>
      </c>
      <c r="C16" s="37">
        <v>24.936137116889249</v>
      </c>
      <c r="D16" s="37">
        <v>16.509959699808192</v>
      </c>
      <c r="E16" s="37">
        <v>1.0930332997877952</v>
      </c>
      <c r="F16" s="38" t="s">
        <v>72</v>
      </c>
    </row>
    <row r="17" spans="2:6" s="16" customFormat="1" ht="17.100000000000001" customHeight="1" x14ac:dyDescent="0.25">
      <c r="B17" s="36" t="s">
        <v>73</v>
      </c>
      <c r="C17" s="37">
        <v>1.1233520779720048</v>
      </c>
      <c r="D17" s="37">
        <v>0.43749358418137319</v>
      </c>
      <c r="E17" s="37">
        <v>2.7253718502501113E-2</v>
      </c>
      <c r="F17" s="38" t="s">
        <v>74</v>
      </c>
    </row>
    <row r="18" spans="2:6" s="16" customFormat="1" ht="17.100000000000001" customHeight="1" x14ac:dyDescent="0.25">
      <c r="B18" s="36" t="s">
        <v>75</v>
      </c>
      <c r="C18" s="37">
        <v>1.0943813369873863</v>
      </c>
      <c r="D18" s="37">
        <v>6.2805062748142726</v>
      </c>
      <c r="E18" s="37">
        <v>0.19746967644113253</v>
      </c>
      <c r="F18" s="38" t="s">
        <v>76</v>
      </c>
    </row>
    <row r="19" spans="2:6" s="16" customFormat="1" ht="17.100000000000001" customHeight="1" x14ac:dyDescent="0.25">
      <c r="B19" s="36" t="s">
        <v>77</v>
      </c>
      <c r="C19" s="37">
        <v>9.1046156894606955</v>
      </c>
      <c r="D19" s="37">
        <v>3.1362864181607795</v>
      </c>
      <c r="E19" s="37">
        <v>0.18196449350959221</v>
      </c>
      <c r="F19" s="38" t="s">
        <v>78</v>
      </c>
    </row>
    <row r="20" spans="2:6" s="16" customFormat="1" ht="17.100000000000001" customHeight="1" x14ac:dyDescent="0.25">
      <c r="B20" s="36" t="s">
        <v>79</v>
      </c>
      <c r="C20" s="37">
        <v>12.521912648199864</v>
      </c>
      <c r="D20" s="37">
        <v>14.995929532722155</v>
      </c>
      <c r="E20" s="37">
        <v>1.1097033370536735</v>
      </c>
      <c r="F20" s="38" t="s">
        <v>80</v>
      </c>
    </row>
    <row r="21" spans="2:6" s="16" customFormat="1" ht="17.100000000000001" customHeight="1" x14ac:dyDescent="0.25">
      <c r="B21" s="36" t="s">
        <v>82</v>
      </c>
      <c r="C21" s="37">
        <v>14.081796794224722</v>
      </c>
      <c r="D21" s="37">
        <v>273.43962418654598</v>
      </c>
      <c r="E21" s="37">
        <v>25.999714860743293</v>
      </c>
      <c r="F21" s="38" t="s">
        <v>83</v>
      </c>
    </row>
    <row r="22" spans="2:6" s="16" customFormat="1" ht="17.100000000000001" customHeight="1" x14ac:dyDescent="0.25">
      <c r="B22" s="36" t="s">
        <v>84</v>
      </c>
      <c r="C22" s="37">
        <v>1.3413121226526443</v>
      </c>
      <c r="D22" s="37">
        <v>0.10893075836051308</v>
      </c>
      <c r="E22" s="37">
        <v>7.4735306649323782E-3</v>
      </c>
      <c r="F22" s="38" t="s">
        <v>85</v>
      </c>
    </row>
    <row r="23" spans="2:6" s="16" customFormat="1" ht="17.100000000000001" customHeight="1" x14ac:dyDescent="0.25">
      <c r="B23" s="36" t="s">
        <v>11</v>
      </c>
      <c r="C23" s="37">
        <v>1.0084022534720023</v>
      </c>
      <c r="D23" s="37">
        <v>0.35357680267311642</v>
      </c>
      <c r="E23" s="37">
        <v>2.5207233931154715E-2</v>
      </c>
      <c r="F23" s="38" t="s">
        <v>70</v>
      </c>
    </row>
    <row r="24" spans="2:6" s="16" customFormat="1" ht="30.95" customHeight="1" x14ac:dyDescent="0.25">
      <c r="B24" s="36" t="s">
        <v>86</v>
      </c>
      <c r="C24" s="37">
        <v>1.0281846340470888</v>
      </c>
      <c r="D24" s="37">
        <v>0.52504647581061581</v>
      </c>
      <c r="E24" s="37">
        <v>0.10712380672758279</v>
      </c>
      <c r="F24" s="38" t="s">
        <v>423</v>
      </c>
    </row>
    <row r="25" spans="2:6" s="16" customFormat="1" ht="17.100000000000001" customHeight="1" x14ac:dyDescent="0.25">
      <c r="B25" s="36" t="s">
        <v>87</v>
      </c>
      <c r="C25" s="37">
        <v>2.1704991427841391</v>
      </c>
      <c r="D25" s="37">
        <v>1.4088225820435554E-2</v>
      </c>
      <c r="E25" s="37">
        <v>6.2256739892013681E-4</v>
      </c>
      <c r="F25" s="38" t="s">
        <v>88</v>
      </c>
    </row>
    <row r="26" spans="2:6" s="16" customFormat="1" ht="16.5" customHeight="1" x14ac:dyDescent="0.25">
      <c r="B26" s="36" t="s">
        <v>89</v>
      </c>
      <c r="C26" s="37">
        <v>1.119409037438343</v>
      </c>
      <c r="D26" s="37">
        <v>47.71020657627102</v>
      </c>
      <c r="E26" s="37">
        <v>0.36096246064766935</v>
      </c>
      <c r="F26" s="38" t="s">
        <v>424</v>
      </c>
    </row>
    <row r="27" spans="2:6" s="16" customFormat="1" ht="17.100000000000001" customHeight="1" x14ac:dyDescent="0.25">
      <c r="B27" s="36" t="s">
        <v>90</v>
      </c>
      <c r="C27" s="37">
        <v>9.84628588192402</v>
      </c>
      <c r="D27" s="37">
        <v>20.539857213823478</v>
      </c>
      <c r="E27" s="37">
        <v>2.0538805726506317</v>
      </c>
      <c r="F27" s="38" t="s">
        <v>91</v>
      </c>
    </row>
    <row r="28" spans="2:6" s="16" customFormat="1" ht="17.100000000000001" customHeight="1" x14ac:dyDescent="0.25">
      <c r="B28" s="36" t="s">
        <v>92</v>
      </c>
      <c r="C28" s="37">
        <v>2.8853266345262094</v>
      </c>
      <c r="D28" s="37">
        <v>26.034932920232045</v>
      </c>
      <c r="E28" s="37">
        <v>1.6141416914347926</v>
      </c>
      <c r="F28" s="38" t="s">
        <v>93</v>
      </c>
    </row>
    <row r="29" spans="2:6" s="16" customFormat="1" ht="17.100000000000001" customHeight="1" x14ac:dyDescent="0.25">
      <c r="B29" s="36" t="s">
        <v>94</v>
      </c>
      <c r="C29" s="37">
        <v>3212.9752713467528</v>
      </c>
      <c r="D29" s="37">
        <v>4452130.844525706</v>
      </c>
      <c r="E29" s="37">
        <v>2509.358818707814</v>
      </c>
      <c r="F29" s="38" t="s">
        <v>95</v>
      </c>
    </row>
    <row r="30" spans="2:6" s="16" customFormat="1" ht="17.100000000000001" customHeight="1" x14ac:dyDescent="0.25">
      <c r="B30" s="36" t="s">
        <v>96</v>
      </c>
      <c r="C30" s="37">
        <v>1.4529453491373665</v>
      </c>
      <c r="D30" s="37">
        <v>16.695772374076704</v>
      </c>
      <c r="E30" s="37">
        <v>0.98723448895832966</v>
      </c>
      <c r="F30" s="38" t="s">
        <v>97</v>
      </c>
    </row>
    <row r="31" spans="2:6" s="16" customFormat="1" ht="17.100000000000001" customHeight="1" x14ac:dyDescent="0.25">
      <c r="B31" s="36" t="s">
        <v>12</v>
      </c>
      <c r="C31" s="37">
        <v>21.97451094805783</v>
      </c>
      <c r="D31" s="37">
        <v>484.37065333704646</v>
      </c>
      <c r="E31" s="37">
        <v>26.260774446433633</v>
      </c>
      <c r="F31" s="38" t="s">
        <v>98</v>
      </c>
    </row>
    <row r="32" spans="2:6" s="16" customFormat="1" ht="17.100000000000001" customHeight="1" x14ac:dyDescent="0.25">
      <c r="B32" s="36" t="s">
        <v>99</v>
      </c>
      <c r="C32" s="37">
        <v>1.5104777033369454</v>
      </c>
      <c r="D32" s="37">
        <v>0.39155833596540351</v>
      </c>
      <c r="E32" s="37">
        <v>2.0611834782392379E-2</v>
      </c>
      <c r="F32" s="38" t="s">
        <v>100</v>
      </c>
    </row>
    <row r="33" spans="2:6" s="16" customFormat="1" ht="17.100000000000001" customHeight="1" x14ac:dyDescent="0.25">
      <c r="B33" s="36" t="s">
        <v>101</v>
      </c>
      <c r="C33" s="37">
        <v>108.88863541552318</v>
      </c>
      <c r="D33" s="37">
        <v>365.12999725514675</v>
      </c>
      <c r="E33" s="37">
        <v>22.253192706212172</v>
      </c>
      <c r="F33" s="38" t="s">
        <v>102</v>
      </c>
    </row>
    <row r="34" spans="2:6" s="16" customFormat="1" ht="17.100000000000001" customHeight="1" x14ac:dyDescent="0.25">
      <c r="B34" s="36" t="s">
        <v>103</v>
      </c>
      <c r="C34" s="37">
        <v>1.0132349144142039</v>
      </c>
      <c r="D34" s="37">
        <v>0.43575650434217345</v>
      </c>
      <c r="E34" s="37">
        <v>2.720233308613812E-2</v>
      </c>
      <c r="F34" s="38" t="s">
        <v>425</v>
      </c>
    </row>
    <row r="35" spans="2:6" s="16" customFormat="1" ht="17.100000000000001" customHeight="1" x14ac:dyDescent="0.25">
      <c r="B35" s="36" t="s">
        <v>104</v>
      </c>
      <c r="C35" s="99">
        <v>4.3609611031325582E-5</v>
      </c>
      <c r="D35" s="99">
        <v>1.3049851110862707E-3</v>
      </c>
      <c r="E35" s="99">
        <v>7.5269569862395689E-5</v>
      </c>
      <c r="F35" s="38" t="s">
        <v>105</v>
      </c>
    </row>
    <row r="36" spans="2:6" s="16" customFormat="1" ht="30.95" customHeight="1" x14ac:dyDescent="0.25">
      <c r="B36" s="36" t="s">
        <v>430</v>
      </c>
      <c r="C36" s="37">
        <v>35.436491249047599</v>
      </c>
      <c r="D36" s="37">
        <v>75.427211401547567</v>
      </c>
      <c r="E36" s="37">
        <v>4.5291147005822285</v>
      </c>
      <c r="F36" s="38" t="s">
        <v>106</v>
      </c>
    </row>
    <row r="37" spans="2:6" s="16" customFormat="1" ht="17.100000000000001" customHeight="1" x14ac:dyDescent="0.25">
      <c r="B37" s="36" t="s">
        <v>9</v>
      </c>
      <c r="C37" s="37">
        <v>4.1272465765140183</v>
      </c>
      <c r="D37" s="37">
        <v>21.140577902942148</v>
      </c>
      <c r="E37" s="37">
        <v>1.4995977032753454</v>
      </c>
      <c r="F37" s="38" t="s">
        <v>107</v>
      </c>
    </row>
    <row r="38" spans="2:6" s="16" customFormat="1" ht="17.100000000000001" customHeight="1" x14ac:dyDescent="0.25">
      <c r="B38" s="36" t="s">
        <v>108</v>
      </c>
      <c r="C38" s="37">
        <v>1.0058795995514374</v>
      </c>
      <c r="D38" s="37">
        <v>6.2773819388884183E-2</v>
      </c>
      <c r="E38" s="37">
        <v>4.4438201558565328E-3</v>
      </c>
      <c r="F38" s="38" t="s">
        <v>109</v>
      </c>
    </row>
    <row r="39" spans="2:6" s="16" customFormat="1" ht="17.100000000000001" customHeight="1" x14ac:dyDescent="0.25">
      <c r="B39" s="36" t="s">
        <v>110</v>
      </c>
      <c r="C39" s="37">
        <v>1.6736963323669822</v>
      </c>
      <c r="D39" s="37">
        <v>0.2760510368436348</v>
      </c>
      <c r="E39" s="37">
        <v>1.7287349158588691E-2</v>
      </c>
      <c r="F39" s="38" t="s">
        <v>111</v>
      </c>
    </row>
    <row r="40" spans="2:6" s="16" customFormat="1" ht="17.100000000000001" customHeight="1" x14ac:dyDescent="0.25">
      <c r="B40" s="36" t="s">
        <v>13</v>
      </c>
      <c r="C40" s="37">
        <v>5.8548118225853232</v>
      </c>
      <c r="D40" s="37">
        <v>124.47846446207605</v>
      </c>
      <c r="E40" s="37">
        <v>6.8107538234291773</v>
      </c>
      <c r="F40" s="38" t="s">
        <v>113</v>
      </c>
    </row>
    <row r="41" spans="2:6" s="16" customFormat="1" ht="17.100000000000001" customHeight="1" x14ac:dyDescent="0.25">
      <c r="B41" s="36" t="s">
        <v>114</v>
      </c>
      <c r="C41" s="37">
        <v>1.4909841931522938</v>
      </c>
      <c r="D41" s="37">
        <v>62.250024456461752</v>
      </c>
      <c r="E41" s="37">
        <v>1.4202481332042804</v>
      </c>
      <c r="F41" s="38" t="s">
        <v>115</v>
      </c>
    </row>
    <row r="42" spans="2:6" s="16" customFormat="1" ht="17.100000000000001" customHeight="1" x14ac:dyDescent="0.25">
      <c r="B42" s="36" t="s">
        <v>117</v>
      </c>
      <c r="C42" s="37">
        <v>1.1792016473189677</v>
      </c>
      <c r="D42" s="37">
        <v>1.3555667187839817</v>
      </c>
      <c r="E42" s="37">
        <v>8.8562469919178988E-2</v>
      </c>
      <c r="F42" s="38" t="s">
        <v>118</v>
      </c>
    </row>
    <row r="43" spans="2:6" s="16" customFormat="1" ht="17.100000000000001" customHeight="1" x14ac:dyDescent="0.25">
      <c r="B43" s="36" t="s">
        <v>119</v>
      </c>
      <c r="C43" s="37">
        <v>1.0672108212335658</v>
      </c>
      <c r="D43" s="37">
        <v>3.4245028773190929</v>
      </c>
      <c r="E43" s="37">
        <v>0.13863510844493487</v>
      </c>
      <c r="F43" s="38" t="s">
        <v>52</v>
      </c>
    </row>
    <row r="44" spans="2:6" s="16" customFormat="1" ht="17.100000000000001" customHeight="1" x14ac:dyDescent="0.25">
      <c r="B44" s="36" t="s">
        <v>120</v>
      </c>
      <c r="C44" s="37">
        <v>1667.632788027767</v>
      </c>
      <c r="D44" s="37">
        <v>2706.7101091947102</v>
      </c>
      <c r="E44" s="37">
        <v>186.08397514352285</v>
      </c>
      <c r="F44" s="38" t="s">
        <v>121</v>
      </c>
    </row>
    <row r="45" spans="2:6" s="16" customFormat="1" ht="17.100000000000001" customHeight="1" x14ac:dyDescent="0.25">
      <c r="B45" s="36" t="s">
        <v>122</v>
      </c>
      <c r="C45" s="37">
        <v>1.0234293798351739</v>
      </c>
      <c r="D45" s="37">
        <v>0.14640443215296403</v>
      </c>
      <c r="E45" s="37">
        <v>3.0327401922784537E-2</v>
      </c>
      <c r="F45" s="38" t="s">
        <v>52</v>
      </c>
    </row>
    <row r="46" spans="2:6" s="16" customFormat="1" ht="17.100000000000001" customHeight="1" x14ac:dyDescent="0.25">
      <c r="B46" s="36" t="s">
        <v>123</v>
      </c>
      <c r="C46" s="37">
        <v>1.0276814189707328</v>
      </c>
      <c r="D46" s="37">
        <v>0.4312228011120588</v>
      </c>
      <c r="E46" s="37">
        <v>2.9251012404285865E-2</v>
      </c>
      <c r="F46" s="38" t="s">
        <v>124</v>
      </c>
    </row>
    <row r="47" spans="2:6" s="16" customFormat="1" ht="17.100000000000001" customHeight="1" x14ac:dyDescent="0.25">
      <c r="B47" s="36" t="s">
        <v>125</v>
      </c>
      <c r="C47" s="37">
        <v>1.2798191302132333</v>
      </c>
      <c r="D47" s="37">
        <v>16.429657290425638</v>
      </c>
      <c r="E47" s="37">
        <v>0.33332800754545383</v>
      </c>
      <c r="F47" s="38" t="s">
        <v>52</v>
      </c>
    </row>
    <row r="48" spans="2:6" s="16" customFormat="1" ht="30.95" customHeight="1" x14ac:dyDescent="0.25">
      <c r="B48" s="36" t="s">
        <v>435</v>
      </c>
      <c r="C48" s="37">
        <v>4.4393772237862397</v>
      </c>
      <c r="D48" s="37">
        <v>135.8948866890367</v>
      </c>
      <c r="E48" s="37">
        <v>8.815817139332994</v>
      </c>
      <c r="F48" s="38" t="s">
        <v>441</v>
      </c>
    </row>
    <row r="49" spans="2:6" s="16" customFormat="1" ht="17.100000000000001" customHeight="1" x14ac:dyDescent="0.25">
      <c r="B49" s="36" t="s">
        <v>126</v>
      </c>
      <c r="C49" s="37">
        <v>1.0114146433735154</v>
      </c>
      <c r="D49" s="37">
        <v>2.8577234095474507E-2</v>
      </c>
      <c r="E49" s="37">
        <v>1.7616406431811573E-3</v>
      </c>
      <c r="F49" s="38" t="s">
        <v>127</v>
      </c>
    </row>
    <row r="50" spans="2:6" s="16" customFormat="1" ht="30.95" customHeight="1" x14ac:dyDescent="0.25">
      <c r="B50" s="36" t="s">
        <v>431</v>
      </c>
      <c r="C50" s="37">
        <v>1.2990547852528607</v>
      </c>
      <c r="D50" s="37">
        <v>7.9684835528674496</v>
      </c>
      <c r="E50" s="37">
        <v>0.56302731412873064</v>
      </c>
      <c r="F50" s="38" t="s">
        <v>422</v>
      </c>
    </row>
    <row r="51" spans="2:6" s="16" customFormat="1" ht="17.100000000000001" customHeight="1" x14ac:dyDescent="0.25">
      <c r="B51" s="36" t="s">
        <v>432</v>
      </c>
      <c r="C51" s="37">
        <v>1.6392580703233992</v>
      </c>
      <c r="D51" s="37">
        <v>12.650189501550004</v>
      </c>
      <c r="E51" s="37">
        <v>0.60035114207431584</v>
      </c>
      <c r="F51" s="38" t="s">
        <v>116</v>
      </c>
    </row>
    <row r="52" spans="2:6" s="16" customFormat="1" ht="30.75" customHeight="1" x14ac:dyDescent="0.25">
      <c r="B52" s="36" t="s">
        <v>128</v>
      </c>
      <c r="C52" s="37">
        <v>2.8943346813004207</v>
      </c>
      <c r="D52" s="37">
        <v>38.91542799132737</v>
      </c>
      <c r="E52" s="37">
        <v>2.5827366660153181</v>
      </c>
      <c r="F52" s="38" t="s">
        <v>129</v>
      </c>
    </row>
    <row r="53" spans="2:6" s="16" customFormat="1" ht="17.100000000000001" customHeight="1" x14ac:dyDescent="0.25">
      <c r="B53" s="36" t="s">
        <v>130</v>
      </c>
      <c r="C53" s="37">
        <v>1.0350481154077198</v>
      </c>
      <c r="D53" s="37">
        <v>34.150355802947793</v>
      </c>
      <c r="E53" s="37">
        <v>1.1411832450781028</v>
      </c>
      <c r="F53" s="38" t="s">
        <v>131</v>
      </c>
    </row>
    <row r="54" spans="2:6" s="16" customFormat="1" ht="17.100000000000001" customHeight="1" x14ac:dyDescent="0.25">
      <c r="B54" s="36" t="s">
        <v>132</v>
      </c>
      <c r="C54" s="37">
        <v>1.0276751919324616</v>
      </c>
      <c r="D54" s="37">
        <v>0.43097647243715326</v>
      </c>
      <c r="E54" s="37">
        <v>2.9233067863452492E-2</v>
      </c>
      <c r="F54" s="38" t="s">
        <v>133</v>
      </c>
    </row>
    <row r="55" spans="2:6" s="16" customFormat="1" ht="17.100000000000001" customHeight="1" x14ac:dyDescent="0.25">
      <c r="B55" s="36" t="s">
        <v>134</v>
      </c>
      <c r="C55" s="37">
        <v>740475.69829850493</v>
      </c>
      <c r="D55" s="37">
        <v>261210.20031865069</v>
      </c>
      <c r="E55" s="37">
        <v>17903.079042056441</v>
      </c>
      <c r="F55" s="38" t="s">
        <v>135</v>
      </c>
    </row>
    <row r="56" spans="2:6" s="16" customFormat="1" ht="17.100000000000001" customHeight="1" x14ac:dyDescent="0.25">
      <c r="B56" s="36" t="s">
        <v>136</v>
      </c>
      <c r="C56" s="37">
        <v>1.0659520779719769</v>
      </c>
      <c r="D56" s="37">
        <v>0.43749358418137319</v>
      </c>
      <c r="E56" s="37">
        <v>2.7253718502501113E-2</v>
      </c>
      <c r="F56" s="38" t="s">
        <v>137</v>
      </c>
    </row>
    <row r="57" spans="2:6" s="16" customFormat="1" ht="17.100000000000001" customHeight="1" x14ac:dyDescent="0.25">
      <c r="B57" s="36" t="s">
        <v>138</v>
      </c>
      <c r="C57" s="37">
        <v>1.0338144689297362</v>
      </c>
      <c r="D57" s="37">
        <v>1.7709953824253155</v>
      </c>
      <c r="E57" s="37">
        <v>6.4099808142303746E-2</v>
      </c>
      <c r="F57" s="38" t="s">
        <v>52</v>
      </c>
    </row>
    <row r="58" spans="2:6" s="16" customFormat="1" ht="17.100000000000001" customHeight="1" x14ac:dyDescent="0.25">
      <c r="B58" s="36" t="s">
        <v>139</v>
      </c>
      <c r="C58" s="37">
        <v>1.1144418988581892</v>
      </c>
      <c r="D58" s="37">
        <v>1.3529810057086449</v>
      </c>
      <c r="E58" s="37">
        <v>4.6800399674822149E-2</v>
      </c>
      <c r="F58" s="38" t="s">
        <v>52</v>
      </c>
    </row>
    <row r="59" spans="2:6" s="16" customFormat="1" ht="17.100000000000001" customHeight="1" x14ac:dyDescent="0.25">
      <c r="B59" s="36" t="s">
        <v>140</v>
      </c>
      <c r="C59" s="37">
        <v>1.3035002983355166</v>
      </c>
      <c r="D59" s="37">
        <v>26.39728441708877</v>
      </c>
      <c r="E59" s="37">
        <v>0.53127718105334276</v>
      </c>
      <c r="F59" s="38" t="s">
        <v>52</v>
      </c>
    </row>
    <row r="60" spans="2:6" s="16" customFormat="1" ht="17.100000000000001" customHeight="1" x14ac:dyDescent="0.25">
      <c r="B60" s="36" t="s">
        <v>141</v>
      </c>
      <c r="C60" s="37">
        <v>1.7359455363387335</v>
      </c>
      <c r="D60" s="37">
        <v>51.150783789087328</v>
      </c>
      <c r="E60" s="37">
        <v>0.69698133038383459</v>
      </c>
      <c r="F60" s="38" t="s">
        <v>142</v>
      </c>
    </row>
    <row r="61" spans="2:6" s="16" customFormat="1" ht="17.100000000000001" customHeight="1" x14ac:dyDescent="0.25">
      <c r="B61" s="36" t="s">
        <v>143</v>
      </c>
      <c r="C61" s="37">
        <v>6.112624901782155</v>
      </c>
      <c r="D61" s="37">
        <v>3.0578997785195123</v>
      </c>
      <c r="E61" s="37">
        <v>0.21842818219701535</v>
      </c>
      <c r="F61" s="38" t="s">
        <v>144</v>
      </c>
    </row>
    <row r="62" spans="2:6" s="16" customFormat="1" ht="17.100000000000001" customHeight="1" x14ac:dyDescent="0.25">
      <c r="B62" s="36" t="s">
        <v>145</v>
      </c>
      <c r="C62" s="37">
        <v>25754.066538374042</v>
      </c>
      <c r="D62" s="37">
        <v>1981.6270496390878</v>
      </c>
      <c r="E62" s="37">
        <v>149.19718025469996</v>
      </c>
      <c r="F62" s="38" t="s">
        <v>146</v>
      </c>
    </row>
    <row r="63" spans="2:6" s="16" customFormat="1" ht="17.100000000000001" customHeight="1" x14ac:dyDescent="0.25">
      <c r="B63" s="36" t="s">
        <v>147</v>
      </c>
      <c r="C63" s="37">
        <v>3451316.8110472905</v>
      </c>
      <c r="D63" s="37">
        <v>106021.18868238866</v>
      </c>
      <c r="E63" s="37">
        <v>7603.8843363175329</v>
      </c>
      <c r="F63" s="38" t="s">
        <v>148</v>
      </c>
    </row>
    <row r="64" spans="2:6" s="16" customFormat="1" ht="17.100000000000001" customHeight="1" x14ac:dyDescent="0.25">
      <c r="B64" s="36" t="s">
        <v>149</v>
      </c>
      <c r="C64" s="37">
        <v>118920.29582008533</v>
      </c>
      <c r="D64" s="37">
        <v>195163.94624682295</v>
      </c>
      <c r="E64" s="37">
        <v>11997.056150551623</v>
      </c>
      <c r="F64" s="38" t="s">
        <v>150</v>
      </c>
    </row>
    <row r="65" spans="2:6" s="16" customFormat="1" ht="17.100000000000001" customHeight="1" x14ac:dyDescent="0.25">
      <c r="B65" s="36" t="s">
        <v>151</v>
      </c>
      <c r="C65" s="37">
        <v>7.736033689942901</v>
      </c>
      <c r="D65" s="37">
        <v>5.3446643100214155</v>
      </c>
      <c r="E65" s="37">
        <v>0.37680842244099039</v>
      </c>
      <c r="F65" s="38" t="s">
        <v>152</v>
      </c>
    </row>
    <row r="66" spans="2:6" s="16" customFormat="1" ht="17.100000000000001" customHeight="1" x14ac:dyDescent="0.25">
      <c r="B66" s="36" t="s">
        <v>153</v>
      </c>
      <c r="C66" s="37">
        <v>1.4168926547700047</v>
      </c>
      <c r="D66" s="37">
        <v>4.08758680577394</v>
      </c>
      <c r="E66" s="37">
        <v>0.74868530566178537</v>
      </c>
      <c r="F66" s="38" t="s">
        <v>154</v>
      </c>
    </row>
    <row r="67" spans="2:6" s="16" customFormat="1" ht="17.100000000000001" customHeight="1" x14ac:dyDescent="0.25">
      <c r="B67" s="36" t="s">
        <v>155</v>
      </c>
      <c r="C67" s="37">
        <v>1.0007363278298149</v>
      </c>
      <c r="D67" s="37">
        <v>3.279976109954448E-2</v>
      </c>
      <c r="E67" s="37">
        <v>2.1417310272293299E-3</v>
      </c>
      <c r="F67" s="38" t="s">
        <v>156</v>
      </c>
    </row>
    <row r="68" spans="2:6" s="16" customFormat="1" ht="17.100000000000001" customHeight="1" x14ac:dyDescent="0.25">
      <c r="B68" s="36" t="s">
        <v>157</v>
      </c>
      <c r="C68" s="37">
        <v>1.0006162475926099</v>
      </c>
      <c r="D68" s="37">
        <v>2.4359216301283727E-2</v>
      </c>
      <c r="E68" s="37">
        <v>1.7760863282791708E-3</v>
      </c>
      <c r="F68" s="38" t="s">
        <v>158</v>
      </c>
    </row>
    <row r="69" spans="2:6" s="16" customFormat="1" ht="17.100000000000001" customHeight="1" x14ac:dyDescent="0.25">
      <c r="B69" s="36" t="s">
        <v>159</v>
      </c>
      <c r="C69" s="37">
        <v>4.7364169543975221</v>
      </c>
      <c r="D69" s="37">
        <v>3.2815992493812809</v>
      </c>
      <c r="E69" s="37">
        <v>0.2098729050588774</v>
      </c>
      <c r="F69" s="38" t="s">
        <v>160</v>
      </c>
    </row>
    <row r="70" spans="2:6" s="16" customFormat="1" ht="17.100000000000001" customHeight="1" x14ac:dyDescent="0.25">
      <c r="B70" s="36" t="s">
        <v>433</v>
      </c>
      <c r="C70" s="37">
        <v>1.0407676608014327</v>
      </c>
      <c r="D70" s="37">
        <v>4.3100721445282424E-2</v>
      </c>
      <c r="E70" s="37">
        <v>1.6719794924687091E-3</v>
      </c>
      <c r="F70" s="38" t="s">
        <v>81</v>
      </c>
    </row>
    <row r="71" spans="2:6" s="16" customFormat="1" ht="17.100000000000001" customHeight="1" x14ac:dyDescent="0.25">
      <c r="B71" s="36" t="s">
        <v>161</v>
      </c>
      <c r="C71" s="37">
        <v>2.2865192612629568</v>
      </c>
      <c r="D71" s="37">
        <v>6.21357102998605</v>
      </c>
      <c r="E71" s="37">
        <v>0.4398264626316169</v>
      </c>
      <c r="F71" s="38" t="s">
        <v>162</v>
      </c>
    </row>
    <row r="72" spans="2:6" s="16" customFormat="1" ht="17.100000000000001" customHeight="1" x14ac:dyDescent="0.25">
      <c r="B72" s="36" t="s">
        <v>163</v>
      </c>
      <c r="C72" s="37">
        <v>56.904776625151854</v>
      </c>
      <c r="D72" s="37">
        <v>103.00903622791029</v>
      </c>
      <c r="E72" s="37">
        <v>7.720629662642752</v>
      </c>
      <c r="F72" s="38" t="s">
        <v>164</v>
      </c>
    </row>
    <row r="73" spans="2:6" s="16" customFormat="1" ht="17.100000000000001" customHeight="1" x14ac:dyDescent="0.25">
      <c r="B73" s="36" t="s">
        <v>165</v>
      </c>
      <c r="C73" s="37">
        <v>1.4107432818908565</v>
      </c>
      <c r="D73" s="37">
        <v>0.31237412383731838</v>
      </c>
      <c r="E73" s="37">
        <v>1.5684290589363773E-2</v>
      </c>
      <c r="F73" s="38" t="s">
        <v>166</v>
      </c>
    </row>
    <row r="74" spans="2:6" s="16" customFormat="1" ht="17.100000000000001" customHeight="1" x14ac:dyDescent="0.25">
      <c r="B74" s="36" t="s">
        <v>168</v>
      </c>
      <c r="C74" s="37">
        <v>1.0641785425094825</v>
      </c>
      <c r="D74" s="37">
        <v>3.2029646760818417E-2</v>
      </c>
      <c r="E74" s="37">
        <v>2.2986269597688406E-3</v>
      </c>
      <c r="F74" s="38" t="s">
        <v>70</v>
      </c>
    </row>
    <row r="75" spans="2:6" s="16" customFormat="1" ht="17.100000000000001" customHeight="1" x14ac:dyDescent="0.25">
      <c r="B75" s="36" t="s">
        <v>169</v>
      </c>
      <c r="C75" s="37">
        <v>3.9298503676428962</v>
      </c>
      <c r="D75" s="37">
        <v>42.271504903129639</v>
      </c>
      <c r="E75" s="37">
        <v>2.6155136569609678</v>
      </c>
      <c r="F75" s="38" t="s">
        <v>170</v>
      </c>
    </row>
    <row r="76" spans="2:6" s="16" customFormat="1" ht="17.100000000000001" customHeight="1" x14ac:dyDescent="0.25">
      <c r="B76" s="36" t="s">
        <v>171</v>
      </c>
      <c r="C76" s="37">
        <v>128.10723118324074</v>
      </c>
      <c r="D76" s="37">
        <v>50.438201640084159</v>
      </c>
      <c r="E76" s="37">
        <v>2.8738970809403148</v>
      </c>
      <c r="F76" s="38" t="s">
        <v>172</v>
      </c>
    </row>
    <row r="77" spans="2:6" s="16" customFormat="1" ht="30.95" customHeight="1" x14ac:dyDescent="0.25">
      <c r="B77" s="36" t="s">
        <v>173</v>
      </c>
      <c r="C77" s="37">
        <v>7.3387768868127461</v>
      </c>
      <c r="D77" s="37">
        <v>23.106686910180319</v>
      </c>
      <c r="E77" s="37">
        <v>1.6990106896265558</v>
      </c>
      <c r="F77" s="38" t="s">
        <v>174</v>
      </c>
    </row>
    <row r="78" spans="2:6" s="16" customFormat="1" ht="57.95" customHeight="1" x14ac:dyDescent="0.25">
      <c r="B78" s="36" t="s">
        <v>426</v>
      </c>
      <c r="C78" s="37">
        <v>2.2766431047856397</v>
      </c>
      <c r="D78" s="37">
        <v>20.048119517413223</v>
      </c>
      <c r="E78" s="37">
        <v>1.1800262665264225</v>
      </c>
      <c r="F78" s="38" t="s">
        <v>427</v>
      </c>
    </row>
    <row r="79" spans="2:6" s="16" customFormat="1" ht="17.100000000000001" customHeight="1" x14ac:dyDescent="0.25">
      <c r="B79" s="36" t="s">
        <v>176</v>
      </c>
      <c r="C79" s="37">
        <v>36.019184481289855</v>
      </c>
      <c r="D79" s="37">
        <v>8.339948430856758</v>
      </c>
      <c r="E79" s="37">
        <v>0.44741373852842165</v>
      </c>
      <c r="F79" s="38" t="s">
        <v>175</v>
      </c>
    </row>
    <row r="80" spans="2:6" s="16" customFormat="1" ht="17.100000000000001" customHeight="1" x14ac:dyDescent="0.25">
      <c r="B80" s="36" t="s">
        <v>177</v>
      </c>
      <c r="C80" s="37">
        <v>272.46359868209549</v>
      </c>
      <c r="D80" s="37">
        <v>820.21095392747452</v>
      </c>
      <c r="E80" s="37">
        <v>189.944488508397</v>
      </c>
      <c r="F80" s="38" t="s">
        <v>178</v>
      </c>
    </row>
    <row r="81" spans="2:6" s="16" customFormat="1" ht="17.100000000000001" customHeight="1" x14ac:dyDescent="0.25">
      <c r="B81" s="36" t="s">
        <v>179</v>
      </c>
      <c r="C81" s="37">
        <v>1.0277519511057747</v>
      </c>
      <c r="D81" s="37">
        <v>9.0875658452691557</v>
      </c>
      <c r="E81" s="37">
        <v>6.4988587071697374E-3</v>
      </c>
      <c r="F81" s="38" t="s">
        <v>52</v>
      </c>
    </row>
    <row r="82" spans="2:6" s="16" customFormat="1" ht="17.100000000000001" customHeight="1" x14ac:dyDescent="0.25">
      <c r="B82" s="36" t="s">
        <v>180</v>
      </c>
      <c r="C82" s="37">
        <v>1.6861419753559295</v>
      </c>
      <c r="D82" s="37">
        <v>73.995613989405996</v>
      </c>
      <c r="E82" s="37">
        <v>2.1328853960258121</v>
      </c>
      <c r="F82" s="38" t="s">
        <v>181</v>
      </c>
    </row>
    <row r="83" spans="2:6" s="16" customFormat="1" ht="17.100000000000001" customHeight="1" x14ac:dyDescent="0.25">
      <c r="B83" s="36" t="s">
        <v>182</v>
      </c>
      <c r="C83" s="37">
        <v>1.0009054003847504</v>
      </c>
      <c r="D83" s="37">
        <v>3.8484002633486128E-2</v>
      </c>
      <c r="E83" s="37">
        <v>2.7248707128282763E-3</v>
      </c>
      <c r="F83" s="38" t="s">
        <v>183</v>
      </c>
    </row>
    <row r="84" spans="2:6" s="16" customFormat="1" ht="17.100000000000001" customHeight="1" x14ac:dyDescent="0.25">
      <c r="B84" s="36" t="s">
        <v>184</v>
      </c>
      <c r="C84" s="37">
        <v>13.281301470912197</v>
      </c>
      <c r="D84" s="37">
        <v>307.26711073620288</v>
      </c>
      <c r="E84" s="37">
        <v>18.34416221490606</v>
      </c>
      <c r="F84" s="38" t="s">
        <v>185</v>
      </c>
    </row>
    <row r="85" spans="2:6" s="16" customFormat="1" ht="17.100000000000001" customHeight="1" x14ac:dyDescent="0.25">
      <c r="B85" s="36" t="s">
        <v>186</v>
      </c>
      <c r="C85" s="37">
        <v>7.0726841726861061</v>
      </c>
      <c r="D85" s="37">
        <v>145.85175847158095</v>
      </c>
      <c r="E85" s="37">
        <v>73.116823464313143</v>
      </c>
      <c r="F85" s="38" t="s">
        <v>187</v>
      </c>
    </row>
    <row r="86" spans="2:6" s="16" customFormat="1" ht="17.100000000000001" customHeight="1" x14ac:dyDescent="0.25">
      <c r="B86" s="36" t="s">
        <v>188</v>
      </c>
      <c r="C86" s="37">
        <v>2.1061774792452614</v>
      </c>
      <c r="D86" s="37">
        <v>3.2029646760818417E-2</v>
      </c>
      <c r="E86" s="37">
        <v>2.2986269597688406E-3</v>
      </c>
      <c r="F86" s="38" t="s">
        <v>189</v>
      </c>
    </row>
    <row r="87" spans="2:6" s="16" customFormat="1" ht="17.100000000000001" customHeight="1" x14ac:dyDescent="0.25">
      <c r="B87" s="36" t="s">
        <v>190</v>
      </c>
      <c r="C87" s="37">
        <v>4.6089769345309755</v>
      </c>
      <c r="D87" s="37">
        <v>5.0737470494359789</v>
      </c>
      <c r="E87" s="37">
        <v>0.29516871785717036</v>
      </c>
      <c r="F87" s="38" t="s">
        <v>191</v>
      </c>
    </row>
    <row r="88" spans="2:6" s="16" customFormat="1" ht="17.100000000000001" customHeight="1" x14ac:dyDescent="0.25">
      <c r="B88" s="36" t="s">
        <v>192</v>
      </c>
      <c r="C88" s="37">
        <v>8.2285416918965648</v>
      </c>
      <c r="D88" s="37">
        <v>48.016416540188835</v>
      </c>
      <c r="E88" s="37">
        <v>2.524800145597685</v>
      </c>
      <c r="F88" s="38" t="s">
        <v>193</v>
      </c>
    </row>
    <row r="89" spans="2:6" s="16" customFormat="1" ht="17.100000000000001" customHeight="1" x14ac:dyDescent="0.25">
      <c r="B89" s="36" t="s">
        <v>194</v>
      </c>
      <c r="C89" s="37">
        <v>1.7388649857371148</v>
      </c>
      <c r="D89" s="37">
        <v>0.19233230031951165</v>
      </c>
      <c r="E89" s="37">
        <v>1.208709892601673E-2</v>
      </c>
      <c r="F89" s="38" t="s">
        <v>195</v>
      </c>
    </row>
    <row r="90" spans="2:6" s="16" customFormat="1" ht="30.95" customHeight="1" x14ac:dyDescent="0.25">
      <c r="B90" s="36" t="s">
        <v>196</v>
      </c>
      <c r="C90" s="37">
        <v>33.627979182271588</v>
      </c>
      <c r="D90" s="37">
        <v>37.30147262933631</v>
      </c>
      <c r="E90" s="37">
        <v>2.2965603393044423</v>
      </c>
      <c r="F90" s="38" t="s">
        <v>197</v>
      </c>
    </row>
    <row r="91" spans="2:6" s="16" customFormat="1" ht="17.100000000000001" customHeight="1" x14ac:dyDescent="0.25">
      <c r="B91" s="36" t="s">
        <v>198</v>
      </c>
      <c r="C91" s="37">
        <v>989.17247269041025</v>
      </c>
      <c r="D91" s="37">
        <v>148.88930172230997</v>
      </c>
      <c r="E91" s="37">
        <v>8.6343883547411409</v>
      </c>
      <c r="F91" s="38" t="s">
        <v>199</v>
      </c>
    </row>
    <row r="92" spans="2:6" s="16" customFormat="1" ht="17.100000000000001" customHeight="1" x14ac:dyDescent="0.25">
      <c r="B92" s="36" t="s">
        <v>200</v>
      </c>
      <c r="C92" s="37">
        <v>579.02341612064049</v>
      </c>
      <c r="D92" s="37">
        <v>44.129096795844326</v>
      </c>
      <c r="E92" s="37">
        <v>2.3674044596364832</v>
      </c>
      <c r="F92" s="38" t="s">
        <v>195</v>
      </c>
    </row>
    <row r="93" spans="2:6" s="16" customFormat="1" ht="17.100000000000001" customHeight="1" x14ac:dyDescent="0.25">
      <c r="B93" s="36" t="s">
        <v>201</v>
      </c>
      <c r="C93" s="37">
        <v>1.0226024295159366</v>
      </c>
      <c r="D93" s="37">
        <v>9.6356528508293096</v>
      </c>
      <c r="E93" s="37">
        <v>2.6460412656931411E-3</v>
      </c>
      <c r="F93" s="38" t="s">
        <v>52</v>
      </c>
    </row>
    <row r="94" spans="2:6" s="16" customFormat="1" ht="17.100000000000001" customHeight="1" x14ac:dyDescent="0.25">
      <c r="B94" s="36" t="s">
        <v>202</v>
      </c>
      <c r="C94" s="37">
        <v>1.1546108431300968</v>
      </c>
      <c r="D94" s="37">
        <v>48.908374693178558</v>
      </c>
      <c r="E94" s="37">
        <v>0.37190503766188088</v>
      </c>
      <c r="F94" s="38" t="s">
        <v>203</v>
      </c>
    </row>
    <row r="95" spans="2:6" s="16" customFormat="1" ht="30.95" customHeight="1" x14ac:dyDescent="0.25">
      <c r="B95" s="36" t="s">
        <v>204</v>
      </c>
      <c r="C95" s="37">
        <v>1.5693301924831713</v>
      </c>
      <c r="D95" s="37">
        <v>19.473286158874149</v>
      </c>
      <c r="E95" s="37">
        <v>0.98634277471790555</v>
      </c>
      <c r="F95" s="38" t="s">
        <v>205</v>
      </c>
    </row>
    <row r="96" spans="2:6" s="16" customFormat="1" ht="17.100000000000001" customHeight="1" x14ac:dyDescent="0.25">
      <c r="B96" s="36" t="s">
        <v>206</v>
      </c>
      <c r="C96" s="37">
        <v>1.4374059217735757</v>
      </c>
      <c r="D96" s="37">
        <v>5.057037745703453</v>
      </c>
      <c r="E96" s="37">
        <v>0.17025501720552502</v>
      </c>
      <c r="F96" s="38" t="s">
        <v>207</v>
      </c>
    </row>
    <row r="97" spans="2:6" s="16" customFormat="1" ht="17.100000000000001" customHeight="1" x14ac:dyDescent="0.25">
      <c r="B97" s="36" t="s">
        <v>208</v>
      </c>
      <c r="C97" s="37">
        <v>133.14586218822882</v>
      </c>
      <c r="D97" s="37">
        <v>157.77086233915605</v>
      </c>
      <c r="E97" s="37">
        <v>10.279215585387794</v>
      </c>
      <c r="F97" s="38" t="s">
        <v>209</v>
      </c>
    </row>
    <row r="98" spans="2:6" s="16" customFormat="1" ht="17.100000000000001" customHeight="1" x14ac:dyDescent="0.25">
      <c r="B98" s="36" t="s">
        <v>210</v>
      </c>
      <c r="C98" s="37">
        <v>13.578153589987503</v>
      </c>
      <c r="D98" s="37">
        <v>3.5787465659249</v>
      </c>
      <c r="E98" s="37">
        <v>0.17968870275210722</v>
      </c>
      <c r="F98" s="38" t="s">
        <v>211</v>
      </c>
    </row>
    <row r="99" spans="2:6" s="16" customFormat="1" ht="17.100000000000001" customHeight="1" x14ac:dyDescent="0.25">
      <c r="B99" s="36" t="s">
        <v>212</v>
      </c>
      <c r="C99" s="37">
        <v>1.0695945768507742</v>
      </c>
      <c r="D99" s="37">
        <v>0.37838791516197434</v>
      </c>
      <c r="E99" s="37">
        <v>0.87911498660723519</v>
      </c>
      <c r="F99" s="38" t="s">
        <v>52</v>
      </c>
    </row>
    <row r="100" spans="2:6" s="16" customFormat="1" ht="17.100000000000001" customHeight="1" x14ac:dyDescent="0.25">
      <c r="B100" s="36" t="s">
        <v>213</v>
      </c>
      <c r="C100" s="37">
        <v>146252.44018693949</v>
      </c>
      <c r="D100" s="37">
        <v>239956.30462706115</v>
      </c>
      <c r="E100" s="37">
        <v>14750.065719812312</v>
      </c>
      <c r="F100" s="38" t="s">
        <v>214</v>
      </c>
    </row>
    <row r="101" spans="2:6" s="16" customFormat="1" ht="17.100000000000001" customHeight="1" x14ac:dyDescent="0.25">
      <c r="B101" s="36" t="s">
        <v>215</v>
      </c>
      <c r="C101" s="37">
        <v>22452.255972984029</v>
      </c>
      <c r="D101" s="37">
        <v>143552.17433507586</v>
      </c>
      <c r="E101" s="37">
        <v>9335.6420810774744</v>
      </c>
      <c r="F101" s="38" t="s">
        <v>216</v>
      </c>
    </row>
    <row r="102" spans="2:6" s="16" customFormat="1" ht="17.100000000000001" customHeight="1" x14ac:dyDescent="0.25">
      <c r="B102" s="36" t="s">
        <v>217</v>
      </c>
      <c r="C102" s="37">
        <v>51448.343403048908</v>
      </c>
      <c r="D102" s="37">
        <v>169360.62195155013</v>
      </c>
      <c r="E102" s="37">
        <v>10277.712450160654</v>
      </c>
      <c r="F102" s="38" t="s">
        <v>216</v>
      </c>
    </row>
    <row r="103" spans="2:6" s="16" customFormat="1" ht="17.100000000000001" customHeight="1" x14ac:dyDescent="0.25">
      <c r="B103" s="36" t="s">
        <v>218</v>
      </c>
      <c r="C103" s="37">
        <v>1.0882842340522929</v>
      </c>
      <c r="D103" s="37">
        <v>0.28709318788046362</v>
      </c>
      <c r="E103" s="37">
        <v>1.9852767534430958E-2</v>
      </c>
      <c r="F103" s="38" t="s">
        <v>219</v>
      </c>
    </row>
    <row r="104" spans="2:6" s="16" customFormat="1" ht="17.100000000000001" customHeight="1" x14ac:dyDescent="0.25">
      <c r="B104" s="36" t="s">
        <v>220</v>
      </c>
      <c r="C104" s="37">
        <v>1.4687158519738122</v>
      </c>
      <c r="D104" s="37">
        <v>14.169010970821153</v>
      </c>
      <c r="E104" s="37">
        <v>0.97501498578998702</v>
      </c>
      <c r="F104" s="38" t="s">
        <v>221</v>
      </c>
    </row>
    <row r="105" spans="2:6" s="16" customFormat="1" ht="17.100000000000001" customHeight="1" x14ac:dyDescent="0.25">
      <c r="B105" s="36" t="s">
        <v>222</v>
      </c>
      <c r="C105" s="37">
        <v>1.887494320452251</v>
      </c>
      <c r="D105" s="37">
        <v>71.685082373553968</v>
      </c>
      <c r="E105" s="37">
        <v>2.730414595327904</v>
      </c>
      <c r="F105" s="38" t="s">
        <v>223</v>
      </c>
    </row>
    <row r="106" spans="2:6" s="16" customFormat="1" ht="17.100000000000001" customHeight="1" x14ac:dyDescent="0.25">
      <c r="B106" s="36" t="s">
        <v>224</v>
      </c>
      <c r="C106" s="37">
        <v>8.2288864254138794</v>
      </c>
      <c r="D106" s="37">
        <v>3.3160049633466842</v>
      </c>
      <c r="E106" s="37">
        <v>0.21983775874274189</v>
      </c>
      <c r="F106" s="38" t="s">
        <v>225</v>
      </c>
    </row>
    <row r="107" spans="2:6" s="16" customFormat="1" ht="17.100000000000001" customHeight="1" x14ac:dyDescent="0.25">
      <c r="B107" s="36" t="s">
        <v>226</v>
      </c>
      <c r="C107" s="37">
        <v>28.416357794598333</v>
      </c>
      <c r="D107" s="37">
        <v>3.9619340503517955</v>
      </c>
      <c r="E107" s="37">
        <v>0.20110155104166841</v>
      </c>
      <c r="F107" s="38" t="s">
        <v>225</v>
      </c>
    </row>
    <row r="108" spans="2:6" s="16" customFormat="1" ht="17.100000000000001" customHeight="1" x14ac:dyDescent="0.25">
      <c r="B108" s="36" t="s">
        <v>227</v>
      </c>
      <c r="C108" s="37">
        <v>165.27493148348</v>
      </c>
      <c r="D108" s="37">
        <v>187.04805097006866</v>
      </c>
      <c r="E108" s="37">
        <v>9.4326099300992343</v>
      </c>
      <c r="F108" s="38" t="s">
        <v>228</v>
      </c>
    </row>
    <row r="109" spans="2:6" s="16" customFormat="1" ht="17.100000000000001" customHeight="1" x14ac:dyDescent="0.25">
      <c r="B109" s="36" t="s">
        <v>229</v>
      </c>
      <c r="C109" s="37">
        <v>6.9150238705422522</v>
      </c>
      <c r="D109" s="37">
        <v>78.79041382689924</v>
      </c>
      <c r="E109" s="37">
        <v>4.3293925567282319</v>
      </c>
      <c r="F109" s="38" t="s">
        <v>230</v>
      </c>
    </row>
    <row r="110" spans="2:6" s="16" customFormat="1" ht="17.100000000000001" customHeight="1" x14ac:dyDescent="0.25">
      <c r="B110" s="36" t="s">
        <v>231</v>
      </c>
      <c r="C110" s="37">
        <v>67528.760542707139</v>
      </c>
      <c r="D110" s="37">
        <v>213608.64067124596</v>
      </c>
      <c r="E110" s="37">
        <v>13891.60265160233</v>
      </c>
      <c r="F110" s="38" t="s">
        <v>216</v>
      </c>
    </row>
    <row r="111" spans="2:6" s="16" customFormat="1" ht="17.100000000000001" customHeight="1" x14ac:dyDescent="0.25">
      <c r="B111" s="36" t="s">
        <v>232</v>
      </c>
      <c r="C111" s="37">
        <v>190067.16115686175</v>
      </c>
      <c r="D111" s="37">
        <v>251888.1372080179</v>
      </c>
      <c r="E111" s="37">
        <v>15285.913223179394</v>
      </c>
      <c r="F111" s="38" t="s">
        <v>216</v>
      </c>
    </row>
    <row r="112" spans="2:6" s="16" customFormat="1" ht="17.100000000000001" customHeight="1" x14ac:dyDescent="0.25">
      <c r="B112" s="36" t="s">
        <v>233</v>
      </c>
      <c r="C112" s="37">
        <v>1.8425736991333568</v>
      </c>
      <c r="D112" s="37">
        <v>55.652621834107897</v>
      </c>
      <c r="E112" s="37">
        <v>1.9054045189755939</v>
      </c>
      <c r="F112" s="38" t="s">
        <v>234</v>
      </c>
    </row>
    <row r="113" spans="2:6" s="16" customFormat="1" ht="17.100000000000001" customHeight="1" x14ac:dyDescent="0.25">
      <c r="B113" s="36" t="s">
        <v>235</v>
      </c>
      <c r="C113" s="37">
        <v>1.3519697794078234</v>
      </c>
      <c r="D113" s="37">
        <v>7.7007461377929785</v>
      </c>
      <c r="E113" s="37">
        <v>0.24067049460757642</v>
      </c>
      <c r="F113" s="38" t="s">
        <v>236</v>
      </c>
    </row>
    <row r="114" spans="2:6" s="16" customFormat="1" ht="17.100000000000001" customHeight="1" x14ac:dyDescent="0.25">
      <c r="B114" s="36" t="s">
        <v>10</v>
      </c>
      <c r="C114" s="37">
        <v>1.0882842340522929</v>
      </c>
      <c r="D114" s="37">
        <v>0.28709318788046362</v>
      </c>
      <c r="E114" s="37">
        <v>1.9852767534430958E-2</v>
      </c>
      <c r="F114" s="38" t="s">
        <v>237</v>
      </c>
    </row>
    <row r="115" spans="2:6" s="16" customFormat="1" ht="17.100000000000001" customHeight="1" x14ac:dyDescent="0.25">
      <c r="B115" s="36" t="s">
        <v>238</v>
      </c>
      <c r="C115" s="37">
        <v>39.779231659220869</v>
      </c>
      <c r="D115" s="37">
        <v>1608.977249803555</v>
      </c>
      <c r="E115" s="37">
        <v>115.36262926307143</v>
      </c>
      <c r="F115" s="38" t="s">
        <v>239</v>
      </c>
    </row>
    <row r="116" spans="2:6" s="16" customFormat="1" ht="17.100000000000001" customHeight="1" x14ac:dyDescent="0.25">
      <c r="B116" s="36" t="s">
        <v>240</v>
      </c>
      <c r="C116" s="37">
        <v>168177.02402156231</v>
      </c>
      <c r="D116" s="37">
        <v>467871.96996167954</v>
      </c>
      <c r="E116" s="37">
        <v>30427.831094388668</v>
      </c>
      <c r="F116" s="38" t="s">
        <v>241</v>
      </c>
    </row>
    <row r="117" spans="2:6" s="16" customFormat="1" ht="17.100000000000001" customHeight="1" x14ac:dyDescent="0.25">
      <c r="B117" s="36" t="s">
        <v>242</v>
      </c>
      <c r="C117" s="37">
        <v>485236.19361246051</v>
      </c>
      <c r="D117" s="37">
        <v>551718.65128901775</v>
      </c>
      <c r="E117" s="37">
        <v>33481.304203852393</v>
      </c>
      <c r="F117" s="38" t="s">
        <v>243</v>
      </c>
    </row>
    <row r="118" spans="2:6" s="16" customFormat="1" ht="17.100000000000001" customHeight="1" x14ac:dyDescent="0.25">
      <c r="B118" s="36" t="s">
        <v>244</v>
      </c>
      <c r="C118" s="37">
        <v>1.0721803285064586</v>
      </c>
      <c r="D118" s="37">
        <v>1.8659681383757536</v>
      </c>
      <c r="E118" s="37">
        <v>5.5907226500649186E-2</v>
      </c>
      <c r="F118" s="38" t="s">
        <v>52</v>
      </c>
    </row>
    <row r="119" spans="2:6" s="16" customFormat="1" ht="17.100000000000001" customHeight="1" x14ac:dyDescent="0.25">
      <c r="B119" s="36" t="s">
        <v>245</v>
      </c>
      <c r="C119" s="37">
        <v>1.912194579996694</v>
      </c>
      <c r="D119" s="37">
        <v>82.380370133172619</v>
      </c>
      <c r="E119" s="37">
        <v>2.3041573644364735</v>
      </c>
      <c r="F119" s="38" t="s">
        <v>246</v>
      </c>
    </row>
    <row r="120" spans="2:6" s="16" customFormat="1" ht="17.100000000000001" customHeight="1" x14ac:dyDescent="0.25">
      <c r="B120" s="36" t="s">
        <v>247</v>
      </c>
      <c r="C120" s="37">
        <v>20783.141058065492</v>
      </c>
      <c r="D120" s="37">
        <v>34335.196496470024</v>
      </c>
      <c r="E120" s="37">
        <v>2112.2654611135085</v>
      </c>
      <c r="F120" s="38" t="s">
        <v>248</v>
      </c>
    </row>
    <row r="121" spans="2:6" s="16" customFormat="1" ht="17.100000000000001" customHeight="1" x14ac:dyDescent="0.25">
      <c r="B121" s="36" t="s">
        <v>434</v>
      </c>
      <c r="C121" s="37">
        <v>1.0406618397996903</v>
      </c>
      <c r="D121" s="37">
        <v>3.5849873476577129E-2</v>
      </c>
      <c r="E121" s="37">
        <v>1.6103318616881484E-3</v>
      </c>
      <c r="F121" s="38" t="s">
        <v>81</v>
      </c>
    </row>
    <row r="122" spans="2:6" s="16" customFormat="1" ht="17.100000000000001" customHeight="1" x14ac:dyDescent="0.25">
      <c r="B122" s="36" t="s">
        <v>249</v>
      </c>
      <c r="C122" s="37">
        <v>0.23742358631596427</v>
      </c>
      <c r="D122" s="37">
        <v>7.0654978964488109</v>
      </c>
      <c r="E122" s="37">
        <v>0.40755419906021495</v>
      </c>
      <c r="F122" s="38" t="s">
        <v>250</v>
      </c>
    </row>
    <row r="123" spans="2:6" s="16" customFormat="1" ht="17.100000000000001" customHeight="1" x14ac:dyDescent="0.25">
      <c r="B123" s="36" t="s">
        <v>251</v>
      </c>
      <c r="C123" s="37">
        <v>1.7290224451706029</v>
      </c>
      <c r="D123" s="37">
        <v>17.598090987349995</v>
      </c>
      <c r="E123" s="37">
        <v>1.1458120319566922</v>
      </c>
      <c r="F123" s="38" t="s">
        <v>252</v>
      </c>
    </row>
    <row r="124" spans="2:6" s="16" customFormat="1" ht="17.100000000000001" customHeight="1" x14ac:dyDescent="0.25">
      <c r="B124" s="36" t="s">
        <v>253</v>
      </c>
      <c r="C124" s="37">
        <v>6.6725458346914133</v>
      </c>
      <c r="D124" s="37">
        <v>0.20497429811928425</v>
      </c>
      <c r="E124" s="37">
        <v>1.4700843050213878E-2</v>
      </c>
      <c r="F124" s="38" t="s">
        <v>254</v>
      </c>
    </row>
    <row r="125" spans="2:6" s="16" customFormat="1" ht="17.100000000000001" customHeight="1" x14ac:dyDescent="0.25">
      <c r="B125" s="36" t="s">
        <v>255</v>
      </c>
      <c r="C125" s="37">
        <v>1.722481612272591</v>
      </c>
      <c r="D125" s="37">
        <v>71.76097518759876</v>
      </c>
      <c r="E125" s="37">
        <v>0.89375305904576141</v>
      </c>
      <c r="F125" s="38" t="s">
        <v>256</v>
      </c>
    </row>
    <row r="126" spans="2:6" s="16" customFormat="1" ht="30.95" customHeight="1" x14ac:dyDescent="0.25">
      <c r="B126" s="36" t="s">
        <v>437</v>
      </c>
      <c r="C126" s="37">
        <v>1.0808800847064148</v>
      </c>
      <c r="D126" s="37">
        <v>0.43258350626554226</v>
      </c>
      <c r="E126" s="37">
        <v>2.9349786819828382E-2</v>
      </c>
      <c r="F126" s="38" t="s">
        <v>257</v>
      </c>
    </row>
    <row r="127" spans="2:6" s="16" customFormat="1" ht="17.100000000000001" customHeight="1" x14ac:dyDescent="0.25">
      <c r="B127" s="36" t="s">
        <v>258</v>
      </c>
      <c r="C127" s="37">
        <v>0.11220763847727924</v>
      </c>
      <c r="D127" s="37">
        <v>4.5765606625302757</v>
      </c>
      <c r="E127" s="37">
        <v>0.30769393142807017</v>
      </c>
      <c r="F127" s="38" t="s">
        <v>259</v>
      </c>
    </row>
    <row r="128" spans="2:6" s="16" customFormat="1" ht="17.100000000000001" customHeight="1" x14ac:dyDescent="0.25">
      <c r="B128" s="36" t="s">
        <v>260</v>
      </c>
      <c r="C128" s="37">
        <v>3.8232291624789281</v>
      </c>
      <c r="D128" s="37">
        <v>35.242339810722285</v>
      </c>
      <c r="E128" s="37">
        <v>2.3392000908957447</v>
      </c>
      <c r="F128" s="38" t="s">
        <v>261</v>
      </c>
    </row>
    <row r="129" spans="2:6" s="16" customFormat="1" ht="17.100000000000001" customHeight="1" x14ac:dyDescent="0.25">
      <c r="B129" s="36" t="s">
        <v>262</v>
      </c>
      <c r="C129" s="37">
        <v>1.0308394644910583</v>
      </c>
      <c r="D129" s="37">
        <v>1.0240866388070677</v>
      </c>
      <c r="E129" s="37">
        <v>6.3243653989785792E-2</v>
      </c>
      <c r="F129" s="38" t="s">
        <v>263</v>
      </c>
    </row>
    <row r="130" spans="2:6" s="16" customFormat="1" ht="17.100000000000001" customHeight="1" x14ac:dyDescent="0.25">
      <c r="B130" s="36" t="s">
        <v>264</v>
      </c>
      <c r="C130" s="37">
        <v>6836.0192218975299</v>
      </c>
      <c r="D130" s="37">
        <v>1668.2869927413312</v>
      </c>
      <c r="E130" s="37">
        <v>123.69943434517725</v>
      </c>
      <c r="F130" s="38" t="s">
        <v>265</v>
      </c>
    </row>
    <row r="131" spans="2:6" s="16" customFormat="1" ht="17.100000000000001" customHeight="1" x14ac:dyDescent="0.25">
      <c r="B131" s="36" t="s">
        <v>436</v>
      </c>
      <c r="C131" s="37">
        <v>4.0988055820277598</v>
      </c>
      <c r="D131" s="37">
        <v>0.43153585639885494</v>
      </c>
      <c r="E131" s="37">
        <v>2.9273467666895602E-2</v>
      </c>
      <c r="F131" s="38" t="s">
        <v>70</v>
      </c>
    </row>
    <row r="132" spans="2:6" s="16" customFormat="1" ht="17.100000000000001" customHeight="1" x14ac:dyDescent="0.25">
      <c r="B132" s="36" t="s">
        <v>266</v>
      </c>
      <c r="C132" s="37">
        <v>39.485159902081634</v>
      </c>
      <c r="D132" s="37">
        <v>1416.6144812851205</v>
      </c>
      <c r="E132" s="37">
        <v>85.601174419518429</v>
      </c>
      <c r="F132" s="38" t="s">
        <v>267</v>
      </c>
    </row>
    <row r="133" spans="2:6" s="16" customFormat="1" ht="17.100000000000001" customHeight="1" x14ac:dyDescent="0.25">
      <c r="B133" s="36" t="s">
        <v>268</v>
      </c>
      <c r="C133" s="37">
        <v>1.1145000433561736</v>
      </c>
      <c r="D133" s="37">
        <v>4.465962386632329</v>
      </c>
      <c r="E133" s="37">
        <v>0.397352295548346</v>
      </c>
      <c r="F133" s="38" t="s">
        <v>269</v>
      </c>
    </row>
    <row r="134" spans="2:6" s="16" customFormat="1" ht="17.100000000000001" customHeight="1" x14ac:dyDescent="0.25">
      <c r="B134" s="36" t="s">
        <v>270</v>
      </c>
      <c r="C134" s="37">
        <v>1.8071303917106276</v>
      </c>
      <c r="D134" s="37">
        <v>20.884252246007058</v>
      </c>
      <c r="E134" s="37">
        <v>0.46131103500187071</v>
      </c>
      <c r="F134" s="38" t="s">
        <v>271</v>
      </c>
    </row>
    <row r="135" spans="2:6" s="16" customFormat="1" ht="17.100000000000001" customHeight="1" x14ac:dyDescent="0.25">
      <c r="B135" s="36" t="s">
        <v>272</v>
      </c>
      <c r="C135" s="37">
        <v>1.2635143648682483</v>
      </c>
      <c r="D135" s="37">
        <v>3.0992473392797586E-2</v>
      </c>
      <c r="E135" s="37">
        <v>2.2230709983653983E-3</v>
      </c>
      <c r="F135" s="38" t="s">
        <v>70</v>
      </c>
    </row>
    <row r="136" spans="2:6" s="16" customFormat="1" ht="16.5" customHeight="1" x14ac:dyDescent="0.25">
      <c r="B136" s="36" t="s">
        <v>273</v>
      </c>
      <c r="C136" s="37">
        <v>1.0641785425094825</v>
      </c>
      <c r="D136" s="37">
        <v>3.2029646760818417E-2</v>
      </c>
      <c r="E136" s="37">
        <v>2.2986269597688406E-3</v>
      </c>
      <c r="F136" s="38" t="s">
        <v>274</v>
      </c>
    </row>
    <row r="137" spans="2:6" s="16" customFormat="1" ht="30.95" customHeight="1" x14ac:dyDescent="0.25">
      <c r="B137" s="36" t="s">
        <v>429</v>
      </c>
      <c r="C137" s="37">
        <v>0.37587124359357094</v>
      </c>
      <c r="D137" s="37">
        <v>7.2209380877686735</v>
      </c>
      <c r="E137" s="37">
        <v>0.39925823867464011</v>
      </c>
      <c r="F137" s="38" t="s">
        <v>112</v>
      </c>
    </row>
    <row r="138" spans="2:6" s="16" customFormat="1" ht="30.95" customHeight="1" x14ac:dyDescent="0.25">
      <c r="B138" s="36" t="s">
        <v>419</v>
      </c>
      <c r="C138" s="37">
        <v>4.4855425409350547</v>
      </c>
      <c r="D138" s="37">
        <v>21.385273086407452</v>
      </c>
      <c r="E138" s="37">
        <v>1.5936553816753074</v>
      </c>
      <c r="F138" s="38" t="s">
        <v>167</v>
      </c>
    </row>
    <row r="139" spans="2:6" s="16" customFormat="1" ht="42.95" customHeight="1" x14ac:dyDescent="0.25">
      <c r="B139" s="36" t="s">
        <v>428</v>
      </c>
      <c r="C139" s="37">
        <v>0.50962880716738124</v>
      </c>
      <c r="D139" s="37">
        <v>5.5472197559896337</v>
      </c>
      <c r="E139" s="37">
        <v>0.35168544411334912</v>
      </c>
      <c r="F139" s="38" t="s">
        <v>415</v>
      </c>
    </row>
    <row r="140" spans="2:6" s="16" customFormat="1" ht="17.100000000000001" customHeight="1" x14ac:dyDescent="0.25">
      <c r="B140" s="36" t="s">
        <v>438</v>
      </c>
      <c r="C140" s="37">
        <v>6.0206011626275782</v>
      </c>
      <c r="D140" s="37">
        <v>36.247283376843832</v>
      </c>
      <c r="E140" s="37">
        <v>2.4936782261862502</v>
      </c>
      <c r="F140" s="38" t="s">
        <v>301</v>
      </c>
    </row>
    <row r="141" spans="2:6" s="16" customFormat="1" ht="17.100000000000001" customHeight="1" x14ac:dyDescent="0.25">
      <c r="B141" s="36" t="s">
        <v>275</v>
      </c>
      <c r="C141" s="37">
        <v>1.0986121545541656</v>
      </c>
      <c r="D141" s="37">
        <v>1.9650649439653705</v>
      </c>
      <c r="E141" s="37">
        <v>0.12809393884071982</v>
      </c>
      <c r="F141" s="38" t="s">
        <v>276</v>
      </c>
    </row>
    <row r="142" spans="2:6" s="16" customFormat="1" ht="17.100000000000001" customHeight="1" x14ac:dyDescent="0.25">
      <c r="B142" s="36" t="s">
        <v>277</v>
      </c>
      <c r="C142" s="37">
        <v>0.25162891830885409</v>
      </c>
      <c r="D142" s="37">
        <v>7.4882349405277546</v>
      </c>
      <c r="E142" s="37">
        <v>0.43193864616504296</v>
      </c>
      <c r="F142" s="38" t="s">
        <v>278</v>
      </c>
    </row>
    <row r="143" spans="2:6" s="16" customFormat="1" ht="17.100000000000001" customHeight="1" x14ac:dyDescent="0.25">
      <c r="B143" s="36" t="s">
        <v>279</v>
      </c>
      <c r="C143" s="37">
        <v>1.1566319387744355</v>
      </c>
      <c r="D143" s="37">
        <v>15.071742108340901</v>
      </c>
      <c r="E143" s="37">
        <v>0.32293077516892238</v>
      </c>
      <c r="F143" s="38" t="s">
        <v>52</v>
      </c>
    </row>
    <row r="144" spans="2:6" s="16" customFormat="1" ht="17.100000000000001" customHeight="1" x14ac:dyDescent="0.25">
      <c r="B144" s="36" t="s">
        <v>280</v>
      </c>
      <c r="C144" s="37">
        <v>2.2234893305321406</v>
      </c>
      <c r="D144" s="37">
        <v>79.440467443459369</v>
      </c>
      <c r="E144" s="37">
        <v>3.2904164000482559</v>
      </c>
      <c r="F144" s="38" t="s">
        <v>281</v>
      </c>
    </row>
    <row r="145" spans="2:6" s="16" customFormat="1" ht="17.100000000000001" customHeight="1" x14ac:dyDescent="0.25">
      <c r="B145" s="36" t="s">
        <v>284</v>
      </c>
      <c r="C145" s="37">
        <v>1.4065315681413817</v>
      </c>
      <c r="D145" s="37">
        <v>0.43368608786110807</v>
      </c>
      <c r="E145" s="37">
        <v>2.9430457812619038E-2</v>
      </c>
      <c r="F145" s="38" t="s">
        <v>285</v>
      </c>
    </row>
    <row r="146" spans="2:6" s="16" customFormat="1" ht="17.100000000000001" customHeight="1" x14ac:dyDescent="0.25">
      <c r="B146" s="36" t="s">
        <v>286</v>
      </c>
      <c r="C146" s="37">
        <v>9180.8750454044584</v>
      </c>
      <c r="D146" s="37">
        <v>3355.8265332726305</v>
      </c>
      <c r="E146" s="37">
        <v>232.83423586995664</v>
      </c>
      <c r="F146" s="38" t="s">
        <v>287</v>
      </c>
    </row>
    <row r="147" spans="2:6" s="16" customFormat="1" ht="17.100000000000001" customHeight="1" x14ac:dyDescent="0.25">
      <c r="B147" s="36" t="s">
        <v>288</v>
      </c>
      <c r="C147" s="37">
        <v>1154.4687287233648</v>
      </c>
      <c r="D147" s="37">
        <v>5161.8345879325343</v>
      </c>
      <c r="E147" s="37">
        <v>331.81363143220347</v>
      </c>
      <c r="F147" s="38" t="s">
        <v>289</v>
      </c>
    </row>
    <row r="148" spans="2:6" s="16" customFormat="1" ht="17.100000000000001" customHeight="1" x14ac:dyDescent="0.25">
      <c r="B148" s="36" t="s">
        <v>290</v>
      </c>
      <c r="C148" s="37">
        <v>39.718517560262868</v>
      </c>
      <c r="D148" s="37">
        <v>417.78345320277475</v>
      </c>
      <c r="E148" s="37">
        <v>27.372594758993547</v>
      </c>
      <c r="F148" s="38" t="s">
        <v>291</v>
      </c>
    </row>
    <row r="149" spans="2:6" s="16" customFormat="1" ht="17.100000000000001" customHeight="1" x14ac:dyDescent="0.25">
      <c r="B149" s="36" t="s">
        <v>292</v>
      </c>
      <c r="C149" s="37">
        <v>1.0064986959989581</v>
      </c>
      <c r="D149" s="37">
        <v>8.9524980740139224</v>
      </c>
      <c r="E149" s="37">
        <v>1.8087671091477145E-2</v>
      </c>
      <c r="F149" s="38" t="s">
        <v>293</v>
      </c>
    </row>
    <row r="150" spans="2:6" s="16" customFormat="1" ht="17.100000000000001" customHeight="1" x14ac:dyDescent="0.25">
      <c r="B150" s="36" t="s">
        <v>294</v>
      </c>
      <c r="C150" s="37">
        <v>1.0481995317278003</v>
      </c>
      <c r="D150" s="37">
        <v>0.43153585639885494</v>
      </c>
      <c r="E150" s="37">
        <v>2.9273467666895602E-2</v>
      </c>
      <c r="F150" s="38" t="s">
        <v>295</v>
      </c>
    </row>
    <row r="151" spans="2:6" s="16" customFormat="1" ht="17.100000000000001" customHeight="1" x14ac:dyDescent="0.25">
      <c r="B151" s="36" t="s">
        <v>297</v>
      </c>
      <c r="C151" s="37">
        <v>1.101400445041502</v>
      </c>
      <c r="D151" s="37">
        <v>4.0661409970959133</v>
      </c>
      <c r="E151" s="37">
        <v>0.13497198113723552</v>
      </c>
      <c r="F151" s="38" t="s">
        <v>295</v>
      </c>
    </row>
    <row r="152" spans="2:6" s="16" customFormat="1" ht="17.100000000000001" customHeight="1" x14ac:dyDescent="0.25">
      <c r="B152" s="36" t="s">
        <v>298</v>
      </c>
      <c r="C152" s="37">
        <v>273.07320225444874</v>
      </c>
      <c r="D152" s="37">
        <v>588248.78945200192</v>
      </c>
      <c r="E152" s="37">
        <v>18.172199487543484</v>
      </c>
      <c r="F152" s="38" t="s">
        <v>299</v>
      </c>
    </row>
    <row r="153" spans="2:6" s="16" customFormat="1" ht="17.100000000000001" customHeight="1" x14ac:dyDescent="0.25">
      <c r="B153" s="36" t="s">
        <v>300</v>
      </c>
      <c r="C153" s="37">
        <v>4.1229634151752528</v>
      </c>
      <c r="D153" s="37">
        <v>5.3772632755707823</v>
      </c>
      <c r="E153" s="37">
        <v>0.38377325257440564</v>
      </c>
      <c r="F153" s="38" t="s">
        <v>221</v>
      </c>
    </row>
    <row r="154" spans="2:6" s="16" customFormat="1" ht="30.95" customHeight="1" x14ac:dyDescent="0.25">
      <c r="B154" s="36" t="s">
        <v>302</v>
      </c>
      <c r="C154" s="37">
        <v>123.74195998065773</v>
      </c>
      <c r="D154" s="37">
        <v>3199.6862447912868</v>
      </c>
      <c r="E154" s="37">
        <v>158.47571470118459</v>
      </c>
      <c r="F154" s="38" t="s">
        <v>303</v>
      </c>
    </row>
    <row r="155" spans="2:6" s="16" customFormat="1" ht="17.100000000000001" customHeight="1" x14ac:dyDescent="0.25">
      <c r="B155" s="36" t="s">
        <v>304</v>
      </c>
      <c r="C155" s="37">
        <v>1.4440872521291466</v>
      </c>
      <c r="D155" s="37">
        <v>8.2953058464080147</v>
      </c>
      <c r="E155" s="37">
        <v>0.76511105285152103</v>
      </c>
      <c r="F155" s="38" t="s">
        <v>305</v>
      </c>
    </row>
    <row r="156" spans="2:6" s="16" customFormat="1" ht="17.100000000000001" customHeight="1" x14ac:dyDescent="0.25">
      <c r="B156" s="36" t="s">
        <v>306</v>
      </c>
      <c r="C156" s="37">
        <v>1.6396971605841488</v>
      </c>
      <c r="D156" s="37">
        <v>64.486309365168438</v>
      </c>
      <c r="E156" s="37">
        <v>1.702106682288608</v>
      </c>
      <c r="F156" s="38" t="s">
        <v>307</v>
      </c>
    </row>
    <row r="157" spans="2:6" s="16" customFormat="1" ht="17.100000000000001" customHeight="1" x14ac:dyDescent="0.25">
      <c r="B157" s="36" t="s">
        <v>308</v>
      </c>
      <c r="C157" s="37">
        <v>92.985258258651356</v>
      </c>
      <c r="D157" s="37">
        <v>343.85634636698899</v>
      </c>
      <c r="E157" s="37">
        <v>22.103812323970473</v>
      </c>
      <c r="F157" s="38" t="s">
        <v>309</v>
      </c>
    </row>
    <row r="158" spans="2:6" s="16" customFormat="1" ht="17.100000000000001" customHeight="1" x14ac:dyDescent="0.25">
      <c r="B158" s="36" t="s">
        <v>310</v>
      </c>
      <c r="C158" s="37">
        <v>343.45889396295092</v>
      </c>
      <c r="D158" s="37">
        <v>52.411553399011126</v>
      </c>
      <c r="E158" s="37">
        <v>2.8700396761160811</v>
      </c>
      <c r="F158" s="38" t="s">
        <v>311</v>
      </c>
    </row>
    <row r="159" spans="2:6" s="16" customFormat="1" ht="17.100000000000001" customHeight="1" x14ac:dyDescent="0.25">
      <c r="B159" s="36" t="s">
        <v>312</v>
      </c>
      <c r="C159" s="37">
        <v>2.7959088411970954</v>
      </c>
      <c r="D159" s="37">
        <v>32.420603898813503</v>
      </c>
      <c r="E159" s="37">
        <v>1.2672210326129458</v>
      </c>
      <c r="F159" s="38" t="s">
        <v>313</v>
      </c>
    </row>
    <row r="160" spans="2:6" s="16" customFormat="1" ht="30.95" customHeight="1" x14ac:dyDescent="0.25">
      <c r="B160" s="36" t="s">
        <v>416</v>
      </c>
      <c r="C160" s="37">
        <v>4.1469588865367788</v>
      </c>
      <c r="D160" s="37">
        <v>29.574950996807278</v>
      </c>
      <c r="E160" s="37">
        <v>0.73473729423746814</v>
      </c>
      <c r="F160" s="38" t="s">
        <v>282</v>
      </c>
    </row>
    <row r="161" spans="2:6" s="16" customFormat="1" ht="17.100000000000001" customHeight="1" x14ac:dyDescent="0.25">
      <c r="B161" s="36" t="s">
        <v>417</v>
      </c>
      <c r="C161" s="37">
        <v>4.8953878132928281</v>
      </c>
      <c r="D161" s="37">
        <v>31.684124861255036</v>
      </c>
      <c r="E161" s="37">
        <v>0.463715521415417</v>
      </c>
      <c r="F161" s="38" t="s">
        <v>283</v>
      </c>
    </row>
    <row r="162" spans="2:6" s="16" customFormat="1" ht="17.100000000000001" customHeight="1" x14ac:dyDescent="0.25">
      <c r="B162" s="36" t="s">
        <v>314</v>
      </c>
      <c r="C162" s="37">
        <v>1.4681960959480942</v>
      </c>
      <c r="D162" s="37">
        <v>3.1155366833796685</v>
      </c>
      <c r="E162" s="37">
        <v>0.75167022599061373</v>
      </c>
      <c r="F162" s="38" t="s">
        <v>315</v>
      </c>
    </row>
    <row r="163" spans="2:6" s="16" customFormat="1" ht="17.100000000000001" customHeight="1" x14ac:dyDescent="0.25">
      <c r="B163" s="36" t="s">
        <v>316</v>
      </c>
      <c r="C163" s="37">
        <v>13.556923496320529</v>
      </c>
      <c r="D163" s="37">
        <v>42.270583239814322</v>
      </c>
      <c r="E163" s="37">
        <v>3.2601589499998362</v>
      </c>
      <c r="F163" s="38" t="s">
        <v>317</v>
      </c>
    </row>
    <row r="164" spans="2:6" s="16" customFormat="1" ht="17.100000000000001" customHeight="1" x14ac:dyDescent="0.25">
      <c r="B164" s="36" t="s">
        <v>318</v>
      </c>
      <c r="C164" s="37">
        <v>7.4857840906994717</v>
      </c>
      <c r="D164" s="37">
        <v>4.5035871266828789</v>
      </c>
      <c r="E164" s="37">
        <v>0.42646333378422963</v>
      </c>
      <c r="F164" s="38" t="s">
        <v>166</v>
      </c>
    </row>
    <row r="165" spans="2:6" s="16" customFormat="1" ht="17.100000000000001" customHeight="1" x14ac:dyDescent="0.25">
      <c r="B165" s="39" t="s">
        <v>319</v>
      </c>
      <c r="C165" s="40">
        <v>1178.840421584669</v>
      </c>
      <c r="D165" s="40">
        <v>263.92335744112785</v>
      </c>
      <c r="E165" s="40">
        <v>16.769407483595909</v>
      </c>
      <c r="F165" s="41" t="s">
        <v>320</v>
      </c>
    </row>
    <row r="166" spans="2:6" x14ac:dyDescent="0.25">
      <c r="D166" s="42"/>
    </row>
    <row r="167" spans="2:6" x14ac:dyDescent="0.25">
      <c r="D167" s="43"/>
    </row>
    <row r="168" spans="2:6" x14ac:dyDescent="0.25">
      <c r="D168" s="43"/>
    </row>
    <row r="169" spans="2:6" x14ac:dyDescent="0.25">
      <c r="D169" s="43"/>
    </row>
    <row r="170" spans="2:6" x14ac:dyDescent="0.25">
      <c r="D170" s="43"/>
    </row>
    <row r="171" spans="2:6" x14ac:dyDescent="0.25">
      <c r="D171" s="43"/>
    </row>
    <row r="172" spans="2:6" x14ac:dyDescent="0.25">
      <c r="D172" s="43"/>
    </row>
    <row r="173" spans="2:6" x14ac:dyDescent="0.25">
      <c r="D173" s="43"/>
    </row>
    <row r="174" spans="2:6" x14ac:dyDescent="0.25">
      <c r="D174" s="43"/>
    </row>
    <row r="175" spans="2:6" x14ac:dyDescent="0.25">
      <c r="D175" s="43"/>
    </row>
    <row r="176" spans="2:6" x14ac:dyDescent="0.25">
      <c r="D176" s="43"/>
    </row>
    <row r="177" spans="4:4" x14ac:dyDescent="0.25">
      <c r="D177" s="43"/>
    </row>
    <row r="178" spans="4:4" x14ac:dyDescent="0.25">
      <c r="D178" s="43"/>
    </row>
    <row r="179" spans="4:4" x14ac:dyDescent="0.25">
      <c r="D179" s="43"/>
    </row>
    <row r="180" spans="4:4" x14ac:dyDescent="0.25">
      <c r="D180" s="43"/>
    </row>
    <row r="181" spans="4:4" x14ac:dyDescent="0.25">
      <c r="D181" s="43"/>
    </row>
    <row r="182" spans="4:4" x14ac:dyDescent="0.25">
      <c r="D182" s="43"/>
    </row>
    <row r="183" spans="4:4" x14ac:dyDescent="0.25">
      <c r="D183" s="43"/>
    </row>
    <row r="184" spans="4:4" x14ac:dyDescent="0.25">
      <c r="D184" s="43"/>
    </row>
    <row r="185" spans="4:4" x14ac:dyDescent="0.25">
      <c r="D185" s="43"/>
    </row>
    <row r="186" spans="4:4" x14ac:dyDescent="0.25">
      <c r="D186" s="43"/>
    </row>
    <row r="187" spans="4:4" x14ac:dyDescent="0.25">
      <c r="D187" s="43"/>
    </row>
    <row r="188" spans="4:4" x14ac:dyDescent="0.25">
      <c r="D188" s="43"/>
    </row>
    <row r="189" spans="4:4" x14ac:dyDescent="0.25">
      <c r="D189" s="43"/>
    </row>
    <row r="190" spans="4:4" x14ac:dyDescent="0.25">
      <c r="D190" s="43"/>
    </row>
    <row r="191" spans="4:4" x14ac:dyDescent="0.25">
      <c r="D191" s="43"/>
    </row>
    <row r="192" spans="4:4" x14ac:dyDescent="0.25">
      <c r="D192" s="43"/>
    </row>
    <row r="193" spans="4:4" x14ac:dyDescent="0.25">
      <c r="D193" s="43"/>
    </row>
    <row r="194" spans="4:4" x14ac:dyDescent="0.25">
      <c r="D194" s="43"/>
    </row>
    <row r="195" spans="4:4" x14ac:dyDescent="0.25">
      <c r="D195" s="43"/>
    </row>
    <row r="196" spans="4:4" x14ac:dyDescent="0.25">
      <c r="D196" s="43"/>
    </row>
    <row r="197" spans="4:4" x14ac:dyDescent="0.25">
      <c r="D197" s="43"/>
    </row>
    <row r="198" spans="4:4" x14ac:dyDescent="0.25">
      <c r="D198" s="43"/>
    </row>
    <row r="199" spans="4:4" x14ac:dyDescent="0.25">
      <c r="D199" s="43"/>
    </row>
    <row r="200" spans="4:4" x14ac:dyDescent="0.25">
      <c r="D200" s="43"/>
    </row>
    <row r="201" spans="4:4" x14ac:dyDescent="0.25">
      <c r="D201" s="43"/>
    </row>
    <row r="202" spans="4:4" x14ac:dyDescent="0.25">
      <c r="D202" s="43"/>
    </row>
    <row r="203" spans="4:4" x14ac:dyDescent="0.25">
      <c r="D203" s="43"/>
    </row>
    <row r="204" spans="4:4" x14ac:dyDescent="0.25">
      <c r="D204" s="43"/>
    </row>
    <row r="205" spans="4:4" x14ac:dyDescent="0.25">
      <c r="D205" s="43"/>
    </row>
    <row r="206" spans="4:4" x14ac:dyDescent="0.25">
      <c r="D206" s="43"/>
    </row>
    <row r="207" spans="4:4" x14ac:dyDescent="0.25">
      <c r="D207" s="43"/>
    </row>
    <row r="208" spans="4:4" x14ac:dyDescent="0.25">
      <c r="D208" s="43"/>
    </row>
    <row r="209" spans="4:4" x14ac:dyDescent="0.25">
      <c r="D209" s="43"/>
    </row>
    <row r="210" spans="4:4" x14ac:dyDescent="0.25">
      <c r="D210" s="43"/>
    </row>
    <row r="211" spans="4:4" x14ac:dyDescent="0.25">
      <c r="D211" s="43"/>
    </row>
    <row r="212" spans="4:4" x14ac:dyDescent="0.25">
      <c r="D212" s="43"/>
    </row>
    <row r="213" spans="4:4" x14ac:dyDescent="0.25">
      <c r="D213" s="43"/>
    </row>
    <row r="214" spans="4:4" x14ac:dyDescent="0.25">
      <c r="D214" s="43"/>
    </row>
    <row r="215" spans="4:4" x14ac:dyDescent="0.25">
      <c r="D215" s="43"/>
    </row>
    <row r="216" spans="4:4" x14ac:dyDescent="0.25">
      <c r="D216" s="43"/>
    </row>
    <row r="217" spans="4:4" x14ac:dyDescent="0.25">
      <c r="D217" s="43"/>
    </row>
    <row r="218" spans="4:4" x14ac:dyDescent="0.25">
      <c r="D218" s="43"/>
    </row>
    <row r="219" spans="4:4" x14ac:dyDescent="0.25">
      <c r="D219" s="43"/>
    </row>
    <row r="220" spans="4:4" x14ac:dyDescent="0.25">
      <c r="D220" s="43"/>
    </row>
    <row r="221" spans="4:4" x14ac:dyDescent="0.25">
      <c r="D221" s="43"/>
    </row>
    <row r="222" spans="4:4" x14ac:dyDescent="0.25">
      <c r="D222" s="43"/>
    </row>
    <row r="223" spans="4:4" x14ac:dyDescent="0.25">
      <c r="D223" s="43"/>
    </row>
    <row r="224" spans="4:4" x14ac:dyDescent="0.25">
      <c r="D224" s="43"/>
    </row>
    <row r="225" spans="4:4" x14ac:dyDescent="0.25">
      <c r="D225" s="43"/>
    </row>
    <row r="226" spans="4:4" x14ac:dyDescent="0.25">
      <c r="D226" s="43"/>
    </row>
    <row r="227" spans="4:4" x14ac:dyDescent="0.25">
      <c r="D227" s="43"/>
    </row>
    <row r="228" spans="4:4" x14ac:dyDescent="0.25">
      <c r="D228" s="43"/>
    </row>
    <row r="229" spans="4:4" x14ac:dyDescent="0.25">
      <c r="D229" s="43"/>
    </row>
    <row r="230" spans="4:4" x14ac:dyDescent="0.25">
      <c r="D230" s="43"/>
    </row>
    <row r="231" spans="4:4" x14ac:dyDescent="0.25">
      <c r="D231" s="43"/>
    </row>
    <row r="232" spans="4:4" x14ac:dyDescent="0.25">
      <c r="D232" s="43"/>
    </row>
    <row r="233" spans="4:4" x14ac:dyDescent="0.25">
      <c r="D233" s="43"/>
    </row>
    <row r="234" spans="4:4" x14ac:dyDescent="0.25">
      <c r="D234" s="43"/>
    </row>
    <row r="235" spans="4:4" x14ac:dyDescent="0.25">
      <c r="D235" s="43"/>
    </row>
    <row r="236" spans="4:4" x14ac:dyDescent="0.25">
      <c r="D236" s="43"/>
    </row>
    <row r="237" spans="4:4" x14ac:dyDescent="0.25">
      <c r="D237" s="43"/>
    </row>
    <row r="238" spans="4:4" x14ac:dyDescent="0.25">
      <c r="D238" s="43"/>
    </row>
    <row r="239" spans="4:4" x14ac:dyDescent="0.25">
      <c r="D239" s="43"/>
    </row>
    <row r="240" spans="4:4" x14ac:dyDescent="0.25">
      <c r="D240" s="43"/>
    </row>
    <row r="241" spans="4:4" x14ac:dyDescent="0.25">
      <c r="D241" s="43"/>
    </row>
    <row r="242" spans="4:4" x14ac:dyDescent="0.25">
      <c r="D242" s="43"/>
    </row>
    <row r="243" spans="4:4" x14ac:dyDescent="0.25">
      <c r="D243" s="43"/>
    </row>
    <row r="244" spans="4:4" x14ac:dyDescent="0.25">
      <c r="D244" s="43"/>
    </row>
    <row r="245" spans="4:4" x14ac:dyDescent="0.25">
      <c r="D245" s="43"/>
    </row>
    <row r="246" spans="4:4" x14ac:dyDescent="0.25">
      <c r="D246" s="43"/>
    </row>
    <row r="247" spans="4:4" x14ac:dyDescent="0.25">
      <c r="D247" s="43"/>
    </row>
    <row r="248" spans="4:4" x14ac:dyDescent="0.25">
      <c r="D248" s="43"/>
    </row>
    <row r="249" spans="4:4" x14ac:dyDescent="0.25">
      <c r="D249" s="43"/>
    </row>
    <row r="250" spans="4:4" x14ac:dyDescent="0.25">
      <c r="D250" s="43"/>
    </row>
    <row r="251" spans="4:4" x14ac:dyDescent="0.25">
      <c r="D251" s="43"/>
    </row>
    <row r="252" spans="4:4" x14ac:dyDescent="0.25">
      <c r="D252" s="8"/>
    </row>
    <row r="253" spans="4:4" x14ac:dyDescent="0.25">
      <c r="D253" s="8"/>
    </row>
    <row r="254" spans="4:4" x14ac:dyDescent="0.25">
      <c r="D254" s="8"/>
    </row>
    <row r="255" spans="4:4" x14ac:dyDescent="0.25">
      <c r="D255" s="8"/>
    </row>
    <row r="256" spans="4:4" x14ac:dyDescent="0.25">
      <c r="D256" s="8"/>
    </row>
    <row r="257" spans="4:4" x14ac:dyDescent="0.25">
      <c r="D257" s="8"/>
    </row>
    <row r="258" spans="4:4" x14ac:dyDescent="0.25">
      <c r="D258" s="8"/>
    </row>
    <row r="259" spans="4:4" x14ac:dyDescent="0.25">
      <c r="D259" s="8"/>
    </row>
    <row r="260" spans="4:4" x14ac:dyDescent="0.25">
      <c r="D260" s="8"/>
    </row>
    <row r="261" spans="4:4" x14ac:dyDescent="0.25">
      <c r="D261" s="8"/>
    </row>
    <row r="262" spans="4:4" x14ac:dyDescent="0.25">
      <c r="D262" s="8"/>
    </row>
    <row r="263" spans="4:4" x14ac:dyDescent="0.25">
      <c r="D263" s="8"/>
    </row>
    <row r="264" spans="4:4" x14ac:dyDescent="0.25">
      <c r="D264" s="8"/>
    </row>
    <row r="265" spans="4:4" x14ac:dyDescent="0.25">
      <c r="D265" s="8"/>
    </row>
    <row r="266" spans="4:4" x14ac:dyDescent="0.25">
      <c r="D266" s="8"/>
    </row>
    <row r="267" spans="4:4" x14ac:dyDescent="0.25">
      <c r="D267" s="8"/>
    </row>
    <row r="268" spans="4:4" x14ac:dyDescent="0.25">
      <c r="D268" s="8"/>
    </row>
    <row r="269" spans="4:4" x14ac:dyDescent="0.25">
      <c r="D269" s="8"/>
    </row>
    <row r="270" spans="4:4" x14ac:dyDescent="0.25">
      <c r="D270" s="8"/>
    </row>
    <row r="271" spans="4:4" x14ac:dyDescent="0.25">
      <c r="D271" s="8"/>
    </row>
    <row r="272" spans="4:4" x14ac:dyDescent="0.25">
      <c r="D272" s="8"/>
    </row>
    <row r="273" spans="4:4" x14ac:dyDescent="0.25">
      <c r="D273" s="8"/>
    </row>
    <row r="274" spans="4:4" x14ac:dyDescent="0.25">
      <c r="D274" s="8"/>
    </row>
    <row r="275" spans="4:4" x14ac:dyDescent="0.25">
      <c r="D275" s="8"/>
    </row>
    <row r="276" spans="4:4" x14ac:dyDescent="0.25">
      <c r="D276" s="8"/>
    </row>
    <row r="277" spans="4:4" x14ac:dyDescent="0.25">
      <c r="D277" s="8"/>
    </row>
    <row r="278" spans="4:4" x14ac:dyDescent="0.25">
      <c r="D278" s="8"/>
    </row>
    <row r="279" spans="4:4" x14ac:dyDescent="0.25">
      <c r="D279" s="8"/>
    </row>
    <row r="280" spans="4:4" x14ac:dyDescent="0.25">
      <c r="D280" s="8"/>
    </row>
    <row r="281" spans="4:4" x14ac:dyDescent="0.25">
      <c r="D281" s="8"/>
    </row>
    <row r="282" spans="4:4" x14ac:dyDescent="0.25">
      <c r="D282" s="8"/>
    </row>
    <row r="283" spans="4:4" x14ac:dyDescent="0.25">
      <c r="D283" s="8"/>
    </row>
    <row r="284" spans="4:4" x14ac:dyDescent="0.25">
      <c r="D284" s="8"/>
    </row>
    <row r="285" spans="4:4" x14ac:dyDescent="0.25">
      <c r="D285" s="8"/>
    </row>
    <row r="286" spans="4:4" x14ac:dyDescent="0.25">
      <c r="D286" s="8"/>
    </row>
    <row r="287" spans="4:4" x14ac:dyDescent="0.25">
      <c r="D287" s="8"/>
    </row>
    <row r="288" spans="4:4" x14ac:dyDescent="0.25">
      <c r="D288" s="8"/>
    </row>
    <row r="289" spans="4:4" x14ac:dyDescent="0.25">
      <c r="D289" s="8"/>
    </row>
    <row r="290" spans="4:4" x14ac:dyDescent="0.25">
      <c r="D290" s="8"/>
    </row>
    <row r="291" spans="4:4" x14ac:dyDescent="0.25">
      <c r="D291" s="8"/>
    </row>
    <row r="292" spans="4:4" x14ac:dyDescent="0.25">
      <c r="D292" s="8"/>
    </row>
    <row r="293" spans="4:4" x14ac:dyDescent="0.25">
      <c r="D293" s="8"/>
    </row>
    <row r="294" spans="4:4" x14ac:dyDescent="0.25">
      <c r="D294" s="8"/>
    </row>
    <row r="295" spans="4:4" x14ac:dyDescent="0.25">
      <c r="D295" s="8"/>
    </row>
    <row r="296" spans="4:4" x14ac:dyDescent="0.25">
      <c r="D296" s="8"/>
    </row>
    <row r="297" spans="4:4" x14ac:dyDescent="0.25">
      <c r="D297" s="8"/>
    </row>
    <row r="298" spans="4:4" x14ac:dyDescent="0.25">
      <c r="D298" s="8"/>
    </row>
    <row r="299" spans="4:4" x14ac:dyDescent="0.25">
      <c r="D299" s="8"/>
    </row>
    <row r="300" spans="4:4" x14ac:dyDescent="0.25">
      <c r="D300" s="8"/>
    </row>
    <row r="301" spans="4:4" x14ac:dyDescent="0.25">
      <c r="D301" s="8"/>
    </row>
    <row r="302" spans="4:4" x14ac:dyDescent="0.25">
      <c r="D302" s="8"/>
    </row>
    <row r="303" spans="4:4" x14ac:dyDescent="0.25">
      <c r="D303" s="8"/>
    </row>
    <row r="304" spans="4:4" x14ac:dyDescent="0.25">
      <c r="D304" s="8"/>
    </row>
    <row r="305" spans="4:4" x14ac:dyDescent="0.25">
      <c r="D305" s="8"/>
    </row>
    <row r="306" spans="4:4" x14ac:dyDescent="0.25">
      <c r="D306" s="8"/>
    </row>
    <row r="307" spans="4:4" x14ac:dyDescent="0.25">
      <c r="D307" s="8"/>
    </row>
    <row r="308" spans="4:4" x14ac:dyDescent="0.25">
      <c r="D308" s="8"/>
    </row>
    <row r="309" spans="4:4" x14ac:dyDescent="0.25">
      <c r="D309" s="8"/>
    </row>
    <row r="310" spans="4:4" x14ac:dyDescent="0.25">
      <c r="D310" s="8"/>
    </row>
    <row r="311" spans="4:4" x14ac:dyDescent="0.25">
      <c r="D311" s="8"/>
    </row>
    <row r="312" spans="4:4" x14ac:dyDescent="0.25">
      <c r="D312" s="8"/>
    </row>
    <row r="313" spans="4:4" x14ac:dyDescent="0.25">
      <c r="D313" s="8"/>
    </row>
    <row r="314" spans="4:4" x14ac:dyDescent="0.25">
      <c r="D314" s="8"/>
    </row>
    <row r="315" spans="4:4" x14ac:dyDescent="0.25">
      <c r="D315" s="8"/>
    </row>
    <row r="316" spans="4:4" x14ac:dyDescent="0.25">
      <c r="D316" s="8"/>
    </row>
    <row r="317" spans="4:4" x14ac:dyDescent="0.25">
      <c r="D317" s="8"/>
    </row>
    <row r="318" spans="4:4" x14ac:dyDescent="0.25">
      <c r="D318" s="8"/>
    </row>
    <row r="319" spans="4:4" x14ac:dyDescent="0.25">
      <c r="D319" s="8"/>
    </row>
    <row r="320" spans="4:4" x14ac:dyDescent="0.25">
      <c r="D320" s="8"/>
    </row>
    <row r="321" spans="4:4" x14ac:dyDescent="0.25">
      <c r="D321" s="8"/>
    </row>
    <row r="322" spans="4:4" x14ac:dyDescent="0.25">
      <c r="D322" s="8"/>
    </row>
    <row r="323" spans="4:4" x14ac:dyDescent="0.25">
      <c r="D323" s="8"/>
    </row>
    <row r="324" spans="4:4" x14ac:dyDescent="0.25">
      <c r="D324" s="8"/>
    </row>
    <row r="325" spans="4:4" x14ac:dyDescent="0.25">
      <c r="D325" s="8"/>
    </row>
    <row r="326" spans="4:4" x14ac:dyDescent="0.25">
      <c r="D326" s="8"/>
    </row>
    <row r="327" spans="4:4" x14ac:dyDescent="0.25">
      <c r="D327" s="8"/>
    </row>
    <row r="328" spans="4:4" x14ac:dyDescent="0.25">
      <c r="D328" s="8"/>
    </row>
    <row r="329" spans="4:4" x14ac:dyDescent="0.25">
      <c r="D329" s="8"/>
    </row>
    <row r="330" spans="4:4" x14ac:dyDescent="0.25">
      <c r="D330" s="9"/>
    </row>
  </sheetData>
  <sheetProtection password="B8FF" sheet="1" objects="1" scenarios="1" sort="0" autoFilter="0"/>
  <pageMargins left="0.7" right="0.7" top="0.78740157499999996" bottom="0.78740157499999996" header="0.3" footer="0.3"/>
  <pageSetup paperSize="9" scale="73" orientation="landscape" r:id="rId1"/>
  <headerFooter>
    <oddHeader>&amp;RSeite &amp;P</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4"/>
  <sheetViews>
    <sheetView zoomScaleNormal="100" zoomScaleSheetLayoutView="87" zoomScalePageLayoutView="64" workbookViewId="0">
      <selection activeCell="F25" sqref="F25"/>
    </sheetView>
  </sheetViews>
  <sheetFormatPr baseColWidth="10" defaultColWidth="11.5703125" defaultRowHeight="15" x14ac:dyDescent="0.25"/>
  <cols>
    <col min="1" max="1" width="3" style="11" customWidth="1"/>
    <col min="2" max="2" width="29" style="11" customWidth="1"/>
    <col min="3" max="4" width="15.28515625" style="11" bestFit="1" customWidth="1"/>
    <col min="5" max="5" width="15.140625" style="11" bestFit="1" customWidth="1"/>
    <col min="6" max="6" width="206.5703125" style="11" bestFit="1" customWidth="1"/>
    <col min="7" max="16384" width="11.5703125" style="11"/>
  </cols>
  <sheetData>
    <row r="1" spans="2:6" s="10" customFormat="1" x14ac:dyDescent="0.25"/>
    <row r="2" spans="2:6" ht="51" customHeight="1" x14ac:dyDescent="0.25">
      <c r="B2" s="2" t="s">
        <v>44</v>
      </c>
      <c r="C2" s="3" t="s">
        <v>45</v>
      </c>
      <c r="D2" s="3" t="s">
        <v>46</v>
      </c>
      <c r="E2" s="3" t="s">
        <v>47</v>
      </c>
      <c r="F2" s="44" t="s">
        <v>48</v>
      </c>
    </row>
    <row r="3" spans="2:6" ht="38.25" x14ac:dyDescent="0.25">
      <c r="B3" s="2" t="s">
        <v>321</v>
      </c>
      <c r="C3" s="3" t="s">
        <v>49</v>
      </c>
      <c r="D3" s="3" t="s">
        <v>50</v>
      </c>
      <c r="E3" s="3" t="s">
        <v>51</v>
      </c>
      <c r="F3" s="4" t="s">
        <v>414</v>
      </c>
    </row>
    <row r="4" spans="2:6" ht="17.100000000000001" customHeight="1" thickBot="1" x14ac:dyDescent="0.3">
      <c r="B4" s="12" t="s">
        <v>52</v>
      </c>
      <c r="C4" s="13" t="s">
        <v>53</v>
      </c>
      <c r="D4" s="13" t="s">
        <v>54</v>
      </c>
      <c r="E4" s="13" t="s">
        <v>55</v>
      </c>
      <c r="F4" s="14"/>
    </row>
    <row r="5" spans="2:6" ht="20.100000000000001" customHeight="1" x14ac:dyDescent="0.25">
      <c r="B5" s="5" t="s">
        <v>322</v>
      </c>
      <c r="C5" s="6">
        <v>1.0064650456412745</v>
      </c>
      <c r="D5" s="6">
        <v>8.9524980740132865</v>
      </c>
      <c r="E5" s="6">
        <v>0.98671606880071561</v>
      </c>
      <c r="F5" s="7" t="s">
        <v>323</v>
      </c>
    </row>
    <row r="6" spans="2:6" ht="20.100000000000001" customHeight="1" x14ac:dyDescent="0.25">
      <c r="B6" s="5" t="s">
        <v>15</v>
      </c>
      <c r="C6" s="6">
        <v>1.36792236670162</v>
      </c>
      <c r="D6" s="6">
        <v>52.183323677212051</v>
      </c>
      <c r="E6" s="6">
        <v>3.2082616772915054</v>
      </c>
      <c r="F6" s="7" t="s">
        <v>324</v>
      </c>
    </row>
    <row r="7" spans="2:6" ht="32.1" customHeight="1" x14ac:dyDescent="0.25">
      <c r="B7" s="5" t="s">
        <v>325</v>
      </c>
      <c r="C7" s="6">
        <v>1.0655131247294911</v>
      </c>
      <c r="D7" s="6">
        <v>45.787987347267347</v>
      </c>
      <c r="E7" s="6">
        <v>3.2897813282078054</v>
      </c>
      <c r="F7" s="7" t="s">
        <v>326</v>
      </c>
    </row>
    <row r="8" spans="2:6" ht="20.100000000000001" customHeight="1" x14ac:dyDescent="0.25">
      <c r="B8" s="5" t="s">
        <v>327</v>
      </c>
      <c r="C8" s="6">
        <v>1.5185262643281729</v>
      </c>
      <c r="D8" s="6">
        <v>28.483732813903831</v>
      </c>
      <c r="E8" s="6">
        <v>2.9223580763510508</v>
      </c>
      <c r="F8" s="7" t="s">
        <v>328</v>
      </c>
    </row>
    <row r="9" spans="2:6" ht="20.100000000000001" customHeight="1" x14ac:dyDescent="0.25">
      <c r="B9" s="5" t="s">
        <v>14</v>
      </c>
      <c r="C9" s="6">
        <v>1.9837762280081577</v>
      </c>
      <c r="D9" s="6">
        <v>37.404703892398842</v>
      </c>
      <c r="E9" s="6">
        <v>3.5424150841011746</v>
      </c>
      <c r="F9" s="7" t="s">
        <v>329</v>
      </c>
    </row>
    <row r="10" spans="2:6" ht="20.100000000000001" customHeight="1" x14ac:dyDescent="0.25">
      <c r="B10" s="5" t="s">
        <v>330</v>
      </c>
      <c r="C10" s="6">
        <v>0.36654064265079528</v>
      </c>
      <c r="D10" s="6">
        <v>10.548197773450591</v>
      </c>
      <c r="E10" s="6">
        <v>0.51892475542187</v>
      </c>
      <c r="F10" s="7" t="s">
        <v>331</v>
      </c>
    </row>
    <row r="11" spans="2:6" ht="20.100000000000001" customHeight="1" x14ac:dyDescent="0.25">
      <c r="B11" s="116" t="s">
        <v>332</v>
      </c>
      <c r="C11" s="116"/>
      <c r="D11" s="116"/>
      <c r="E11" s="116"/>
      <c r="F11" s="116"/>
    </row>
    <row r="14" spans="2:6" x14ac:dyDescent="0.25">
      <c r="F14" s="15"/>
    </row>
  </sheetData>
  <sheetProtection password="B8FF" sheet="1" objects="1" scenarios="1" sort="0" autoFilter="0"/>
  <mergeCells count="1">
    <mergeCell ref="B11:F11"/>
  </mergeCells>
  <pageMargins left="0.7" right="0.7" top="0.78740157499999996" bottom="0.78740157499999996" header="0.3" footer="0.3"/>
  <pageSetup paperSize="9" scale="46"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view="pageLayout" zoomScaleNormal="100" workbookViewId="0">
      <selection activeCell="J84" sqref="J84"/>
    </sheetView>
  </sheetViews>
  <sheetFormatPr baseColWidth="10" defaultRowHeight="15" x14ac:dyDescent="0.25"/>
  <cols>
    <col min="1" max="1" width="11.42578125" style="16"/>
    <col min="2" max="2" width="49.5703125" style="17" customWidth="1"/>
    <col min="3" max="8" width="18.5703125" style="16" customWidth="1"/>
    <col min="9" max="9" width="23" style="16" customWidth="1"/>
    <col min="10" max="10" width="11.42578125" style="16"/>
    <col min="11" max="11" width="42.140625" style="16" customWidth="1"/>
    <col min="12" max="12" width="16.7109375" style="16" customWidth="1"/>
    <col min="13" max="13" width="9.42578125" style="16" customWidth="1"/>
    <col min="14" max="14" width="16.7109375" style="16" customWidth="1"/>
    <col min="15" max="15" width="11.7109375" style="16" customWidth="1"/>
    <col min="16" max="16" width="16.7109375" style="16" customWidth="1"/>
    <col min="17" max="17" width="19.140625" style="16" customWidth="1"/>
    <col min="18" max="18" width="19.28515625" style="16" customWidth="1"/>
    <col min="19" max="16384" width="11.42578125" style="16"/>
  </cols>
  <sheetData>
    <row r="1" spans="1:11" x14ac:dyDescent="0.25">
      <c r="A1" s="57" t="s">
        <v>404</v>
      </c>
      <c r="B1" s="57" t="s">
        <v>407</v>
      </c>
      <c r="C1" s="20"/>
      <c r="D1" s="20"/>
      <c r="E1" s="20"/>
      <c r="F1" s="20"/>
      <c r="G1" s="20"/>
      <c r="H1" s="20"/>
      <c r="I1" s="20"/>
    </row>
    <row r="2" spans="1:11" ht="18.75" x14ac:dyDescent="0.3">
      <c r="A2" s="63" t="s">
        <v>333</v>
      </c>
      <c r="B2" s="61" t="s">
        <v>447</v>
      </c>
      <c r="C2" s="121" t="s">
        <v>405</v>
      </c>
      <c r="D2" s="121"/>
      <c r="E2" s="121"/>
      <c r="F2" s="121"/>
      <c r="G2" s="121"/>
      <c r="H2" s="121"/>
      <c r="I2" s="121"/>
    </row>
    <row r="3" spans="1:11" ht="18.75" x14ac:dyDescent="0.3">
      <c r="A3" s="63" t="s">
        <v>334</v>
      </c>
      <c r="B3" s="61" t="s">
        <v>448</v>
      </c>
      <c r="C3" s="121" t="s">
        <v>25</v>
      </c>
      <c r="D3" s="121"/>
      <c r="E3" s="121"/>
      <c r="F3" s="121"/>
      <c r="G3" s="121"/>
      <c r="H3" s="121"/>
      <c r="I3" s="121"/>
    </row>
    <row r="4" spans="1:11" ht="18.75" x14ac:dyDescent="0.3">
      <c r="A4" s="63"/>
      <c r="B4" s="64"/>
      <c r="C4" s="65"/>
      <c r="D4" s="65"/>
      <c r="E4" s="65"/>
      <c r="F4" s="65"/>
      <c r="G4" s="65"/>
      <c r="H4" s="65"/>
      <c r="I4" s="20"/>
    </row>
    <row r="5" spans="1:11" x14ac:dyDescent="0.25">
      <c r="A5" s="63"/>
      <c r="B5" s="57"/>
      <c r="C5" s="20"/>
      <c r="D5" s="20"/>
      <c r="E5" s="20"/>
      <c r="F5" s="20"/>
      <c r="G5" s="20"/>
      <c r="H5" s="20"/>
      <c r="I5" s="20"/>
    </row>
    <row r="6" spans="1:11" x14ac:dyDescent="0.25">
      <c r="A6" s="63"/>
      <c r="B6" s="57"/>
      <c r="C6" s="20"/>
      <c r="D6" s="67"/>
      <c r="E6" s="20"/>
      <c r="F6" s="20"/>
      <c r="G6" s="20"/>
      <c r="H6" s="20"/>
      <c r="I6" s="20"/>
    </row>
    <row r="7" spans="1:11" x14ac:dyDescent="0.25">
      <c r="A7" s="63"/>
      <c r="B7" s="57"/>
      <c r="C7" s="20"/>
      <c r="D7" s="67"/>
      <c r="E7" s="20"/>
      <c r="F7" s="20"/>
      <c r="G7" s="20"/>
      <c r="H7" s="20"/>
      <c r="I7" s="20"/>
    </row>
    <row r="8" spans="1:11" x14ac:dyDescent="0.25">
      <c r="A8" s="63"/>
      <c r="B8" s="57"/>
      <c r="C8" s="20"/>
      <c r="D8" s="67"/>
      <c r="E8" s="20"/>
      <c r="F8" s="20"/>
      <c r="G8" s="20"/>
      <c r="H8" s="20"/>
      <c r="I8" s="20"/>
    </row>
    <row r="9" spans="1:11" s="17" customFormat="1" ht="18.75" x14ac:dyDescent="0.3">
      <c r="A9" s="63" t="s">
        <v>335</v>
      </c>
      <c r="B9" s="117" t="s">
        <v>371</v>
      </c>
      <c r="C9" s="117"/>
      <c r="D9" s="117"/>
      <c r="E9" s="117"/>
      <c r="F9" s="117"/>
      <c r="G9" s="117"/>
      <c r="H9" s="117"/>
      <c r="I9" s="117"/>
    </row>
    <row r="10" spans="1:11" s="17" customFormat="1" ht="47.25" customHeight="1" x14ac:dyDescent="0.25">
      <c r="A10" s="63"/>
      <c r="B10" s="112" t="s">
        <v>41</v>
      </c>
      <c r="C10" s="112"/>
      <c r="D10" s="101" t="s">
        <v>393</v>
      </c>
      <c r="E10" s="101"/>
      <c r="F10" s="101"/>
      <c r="G10" s="101" t="s">
        <v>40</v>
      </c>
      <c r="H10" s="101"/>
      <c r="I10" s="101"/>
    </row>
    <row r="11" spans="1:11" s="17" customFormat="1" ht="47.25" thickBot="1" x14ac:dyDescent="0.4">
      <c r="A11" s="63"/>
      <c r="B11" s="48" t="s">
        <v>20</v>
      </c>
      <c r="C11" s="48" t="s">
        <v>0</v>
      </c>
      <c r="D11" s="92" t="s">
        <v>28</v>
      </c>
      <c r="E11" s="92" t="s">
        <v>31</v>
      </c>
      <c r="F11" s="48" t="s">
        <v>408</v>
      </c>
      <c r="G11" s="92" t="s">
        <v>29</v>
      </c>
      <c r="H11" s="92" t="s">
        <v>32</v>
      </c>
      <c r="I11" s="48" t="s">
        <v>409</v>
      </c>
    </row>
    <row r="12" spans="1:11" x14ac:dyDescent="0.25">
      <c r="A12" s="63" t="s">
        <v>336</v>
      </c>
      <c r="B12" s="88" t="s">
        <v>9</v>
      </c>
      <c r="C12" s="89">
        <v>100000</v>
      </c>
      <c r="D12" s="90">
        <v>4.1272465765140183</v>
      </c>
      <c r="E12" s="90">
        <v>21.140577902942148</v>
      </c>
      <c r="F12" s="90">
        <v>1.4995977032753454</v>
      </c>
      <c r="G12" s="91">
        <f>$C12*D12</f>
        <v>412724.65765140182</v>
      </c>
      <c r="H12" s="91">
        <f t="shared" ref="H12:I21" si="0">$C12*E12</f>
        <v>2114057.7902942146</v>
      </c>
      <c r="I12" s="91">
        <f t="shared" si="0"/>
        <v>149959.77032753453</v>
      </c>
      <c r="K12" s="18"/>
    </row>
    <row r="13" spans="1:11" x14ac:dyDescent="0.25">
      <c r="A13" s="63" t="s">
        <v>337</v>
      </c>
      <c r="B13" s="83" t="s">
        <v>12</v>
      </c>
      <c r="C13" s="75">
        <v>1500</v>
      </c>
      <c r="D13" s="82">
        <v>21.97451094805783</v>
      </c>
      <c r="E13" s="82">
        <v>484.37065333704646</v>
      </c>
      <c r="F13" s="82">
        <v>26.260774446433633</v>
      </c>
      <c r="G13" s="45">
        <f>$C13*D13</f>
        <v>32961.766422086745</v>
      </c>
      <c r="H13" s="45">
        <f t="shared" si="0"/>
        <v>726555.98000556964</v>
      </c>
      <c r="I13" s="45">
        <f t="shared" si="0"/>
        <v>39391.16166965045</v>
      </c>
      <c r="K13" s="18"/>
    </row>
    <row r="14" spans="1:11" x14ac:dyDescent="0.25">
      <c r="A14" s="63" t="s">
        <v>338</v>
      </c>
      <c r="B14" s="83" t="s">
        <v>10</v>
      </c>
      <c r="C14" s="75">
        <v>20000</v>
      </c>
      <c r="D14" s="82">
        <v>1.0882842340522929</v>
      </c>
      <c r="E14" s="82">
        <v>0.28709318788046362</v>
      </c>
      <c r="F14" s="82">
        <v>1.9852767534430958E-2</v>
      </c>
      <c r="G14" s="45">
        <f>$C14*D14</f>
        <v>21765.684681045859</v>
      </c>
      <c r="H14" s="45">
        <f t="shared" si="0"/>
        <v>5741.8637576092724</v>
      </c>
      <c r="I14" s="45">
        <f t="shared" si="0"/>
        <v>397.05535068861917</v>
      </c>
      <c r="K14" s="18"/>
    </row>
    <row r="15" spans="1:11" x14ac:dyDescent="0.25">
      <c r="A15" s="63" t="s">
        <v>339</v>
      </c>
      <c r="B15" s="83" t="s">
        <v>11</v>
      </c>
      <c r="C15" s="75">
        <v>3000</v>
      </c>
      <c r="D15" s="82">
        <v>1.0084022534720023</v>
      </c>
      <c r="E15" s="82">
        <v>0.35357680267311642</v>
      </c>
      <c r="F15" s="82">
        <v>2.5207233931154715E-2</v>
      </c>
      <c r="G15" s="45">
        <f>$C15*D15</f>
        <v>3025.206760416007</v>
      </c>
      <c r="H15" s="45">
        <f t="shared" si="0"/>
        <v>1060.7304080193492</v>
      </c>
      <c r="I15" s="45">
        <f t="shared" si="0"/>
        <v>75.62170179346414</v>
      </c>
      <c r="K15" s="18"/>
    </row>
    <row r="16" spans="1:11" x14ac:dyDescent="0.25">
      <c r="A16" s="63" t="s">
        <v>340</v>
      </c>
      <c r="B16" s="83" t="s">
        <v>13</v>
      </c>
      <c r="C16" s="75">
        <v>30</v>
      </c>
      <c r="D16" s="82">
        <v>5.8548118225853232</v>
      </c>
      <c r="E16" s="82">
        <v>124.47846446207605</v>
      </c>
      <c r="F16" s="82">
        <v>6.8107538234291773</v>
      </c>
      <c r="G16" s="45">
        <f t="shared" ref="G16:G21" si="1">$C16*D16</f>
        <v>175.6443546775597</v>
      </c>
      <c r="H16" s="45">
        <f t="shared" si="0"/>
        <v>3734.3539338622813</v>
      </c>
      <c r="I16" s="45">
        <f t="shared" si="0"/>
        <v>204.32261470287531</v>
      </c>
      <c r="K16" s="18"/>
    </row>
    <row r="17" spans="1:11" x14ac:dyDescent="0.25">
      <c r="A17" s="63" t="s">
        <v>341</v>
      </c>
      <c r="B17" s="83"/>
      <c r="C17" s="75"/>
      <c r="D17" s="82"/>
      <c r="E17" s="82"/>
      <c r="F17" s="82"/>
      <c r="G17" s="45"/>
      <c r="H17" s="45"/>
      <c r="I17" s="45"/>
      <c r="K17" s="18"/>
    </row>
    <row r="18" spans="1:11" x14ac:dyDescent="0.25">
      <c r="A18" s="63" t="s">
        <v>342</v>
      </c>
      <c r="B18" s="83"/>
      <c r="C18" s="75"/>
      <c r="D18" s="82"/>
      <c r="E18" s="82"/>
      <c r="F18" s="82"/>
      <c r="G18" s="45"/>
      <c r="H18" s="45"/>
      <c r="I18" s="45"/>
      <c r="K18" s="18"/>
    </row>
    <row r="19" spans="1:11" x14ac:dyDescent="0.25">
      <c r="A19" s="63" t="s">
        <v>343</v>
      </c>
      <c r="B19" s="83" t="s">
        <v>14</v>
      </c>
      <c r="C19" s="75">
        <v>10000</v>
      </c>
      <c r="D19" s="82">
        <v>1.9837762280081577</v>
      </c>
      <c r="E19" s="82">
        <v>37.404703892398842</v>
      </c>
      <c r="F19" s="82">
        <v>3.5424150841011746</v>
      </c>
      <c r="G19" s="45">
        <f t="shared" si="1"/>
        <v>19837.762280081577</v>
      </c>
      <c r="H19" s="45">
        <f t="shared" si="0"/>
        <v>374047.03892398841</v>
      </c>
      <c r="I19" s="45">
        <f t="shared" si="0"/>
        <v>35424.150841011746</v>
      </c>
      <c r="K19" s="18"/>
    </row>
    <row r="20" spans="1:11" x14ac:dyDescent="0.25">
      <c r="A20" s="63" t="s">
        <v>344</v>
      </c>
      <c r="B20" s="83" t="s">
        <v>15</v>
      </c>
      <c r="C20" s="75">
        <v>817</v>
      </c>
      <c r="D20" s="82">
        <v>1.36792236670162</v>
      </c>
      <c r="E20" s="82">
        <v>52.183323677212051</v>
      </c>
      <c r="F20" s="82">
        <v>3.2082616772915054</v>
      </c>
      <c r="G20" s="45">
        <f t="shared" si="1"/>
        <v>1117.5925735952235</v>
      </c>
      <c r="H20" s="45">
        <f t="shared" si="0"/>
        <v>42633.775444282248</v>
      </c>
      <c r="I20" s="45">
        <f t="shared" si="0"/>
        <v>2621.14979034716</v>
      </c>
      <c r="K20" s="18"/>
    </row>
    <row r="21" spans="1:11" x14ac:dyDescent="0.25">
      <c r="A21" s="63" t="s">
        <v>345</v>
      </c>
      <c r="B21" s="81" t="s">
        <v>37</v>
      </c>
      <c r="C21" s="75">
        <v>5000</v>
      </c>
      <c r="D21" s="82">
        <v>0.36654064265079528</v>
      </c>
      <c r="E21" s="82">
        <v>10.548197773450591</v>
      </c>
      <c r="F21" s="82">
        <v>0.51892475542187</v>
      </c>
      <c r="G21" s="45">
        <f t="shared" si="1"/>
        <v>1832.7032132539764</v>
      </c>
      <c r="H21" s="45">
        <f t="shared" si="0"/>
        <v>52740.988867252956</v>
      </c>
      <c r="I21" s="45">
        <f t="shared" si="0"/>
        <v>2594.6237771093502</v>
      </c>
      <c r="K21" s="18"/>
    </row>
    <row r="22" spans="1:11" x14ac:dyDescent="0.25">
      <c r="A22" s="63" t="s">
        <v>346</v>
      </c>
      <c r="B22" s="83"/>
      <c r="C22" s="75"/>
      <c r="D22" s="75"/>
      <c r="E22" s="75"/>
      <c r="F22" s="82"/>
      <c r="G22" s="45"/>
      <c r="H22" s="45"/>
      <c r="I22" s="45"/>
      <c r="K22" s="18"/>
    </row>
    <row r="23" spans="1:11" x14ac:dyDescent="0.25">
      <c r="A23" s="63" t="s">
        <v>347</v>
      </c>
      <c r="B23" s="83"/>
      <c r="C23" s="75"/>
      <c r="D23" s="75"/>
      <c r="E23" s="75"/>
      <c r="F23" s="82"/>
      <c r="G23" s="45"/>
      <c r="H23" s="45"/>
      <c r="I23" s="45"/>
      <c r="K23" s="18"/>
    </row>
    <row r="24" spans="1:11" x14ac:dyDescent="0.25">
      <c r="A24" s="63" t="s">
        <v>348</v>
      </c>
      <c r="B24" s="83"/>
      <c r="C24" s="75"/>
      <c r="D24" s="82"/>
      <c r="E24" s="82"/>
      <c r="F24" s="82"/>
      <c r="G24" s="45"/>
      <c r="H24" s="45"/>
      <c r="I24" s="45"/>
      <c r="K24" s="18"/>
    </row>
    <row r="25" spans="1:11" x14ac:dyDescent="0.25">
      <c r="A25" s="63" t="s">
        <v>349</v>
      </c>
      <c r="B25" s="83"/>
      <c r="C25" s="75"/>
      <c r="D25" s="75"/>
      <c r="E25" s="75"/>
      <c r="F25" s="75"/>
      <c r="G25" s="45"/>
      <c r="H25" s="45"/>
      <c r="I25" s="45"/>
    </row>
    <row r="26" spans="1:11" x14ac:dyDescent="0.25">
      <c r="A26" s="63" t="s">
        <v>350</v>
      </c>
      <c r="B26" s="83"/>
      <c r="C26" s="75"/>
      <c r="D26" s="75"/>
      <c r="E26" s="75"/>
      <c r="F26" s="75"/>
      <c r="G26" s="45"/>
      <c r="H26" s="45"/>
      <c r="I26" s="45"/>
    </row>
    <row r="27" spans="1:11" x14ac:dyDescent="0.25">
      <c r="A27" s="63" t="s">
        <v>351</v>
      </c>
      <c r="B27" s="81"/>
      <c r="C27" s="75"/>
      <c r="D27" s="75"/>
      <c r="E27" s="75"/>
      <c r="F27" s="75"/>
      <c r="G27" s="45"/>
      <c r="H27" s="45"/>
      <c r="I27" s="45"/>
    </row>
    <row r="28" spans="1:11" x14ac:dyDescent="0.25">
      <c r="A28" s="63" t="s">
        <v>352</v>
      </c>
      <c r="B28" s="81"/>
      <c r="C28" s="75"/>
      <c r="D28" s="84"/>
      <c r="E28" s="84"/>
      <c r="F28" s="84"/>
      <c r="G28" s="45"/>
      <c r="H28" s="45"/>
      <c r="I28" s="45"/>
    </row>
    <row r="29" spans="1:11" s="17" customFormat="1" x14ac:dyDescent="0.25">
      <c r="A29" s="63" t="s">
        <v>353</v>
      </c>
      <c r="B29" s="81"/>
      <c r="C29" s="81"/>
      <c r="D29" s="81"/>
      <c r="E29" s="81"/>
      <c r="F29" s="81"/>
      <c r="G29" s="45"/>
      <c r="H29" s="45"/>
      <c r="I29" s="45"/>
    </row>
    <row r="30" spans="1:11" ht="33.75" thickBot="1" x14ac:dyDescent="0.3">
      <c r="A30" s="63"/>
      <c r="B30" s="57"/>
      <c r="C30" s="20"/>
      <c r="D30" s="20"/>
      <c r="E30" s="20"/>
      <c r="F30" s="20"/>
      <c r="G30" s="48" t="s">
        <v>30</v>
      </c>
      <c r="H30" s="48" t="s">
        <v>33</v>
      </c>
      <c r="I30" s="48" t="s">
        <v>410</v>
      </c>
    </row>
    <row r="31" spans="1:11" ht="15.75" thickBot="1" x14ac:dyDescent="0.3">
      <c r="A31" s="63"/>
      <c r="B31" s="66"/>
      <c r="C31" s="20"/>
      <c r="D31" s="20"/>
      <c r="E31" s="20"/>
      <c r="F31" s="20"/>
      <c r="G31" s="87">
        <f>SUM(G12:G24)</f>
        <v>493441.01793655881</v>
      </c>
      <c r="H31" s="87">
        <f>SUM(H12:H24)</f>
        <v>3320572.5216347994</v>
      </c>
      <c r="I31" s="87">
        <f>SUM(I12:I24)</f>
        <v>230667.85607283816</v>
      </c>
    </row>
    <row r="32" spans="1:11" ht="15.75" thickTop="1" x14ac:dyDescent="0.25">
      <c r="A32" s="63"/>
      <c r="B32" s="57"/>
      <c r="C32" s="20"/>
      <c r="D32" s="20"/>
      <c r="E32" s="20"/>
      <c r="F32" s="20"/>
      <c r="G32" s="20"/>
      <c r="H32" s="20"/>
      <c r="I32" s="20"/>
    </row>
    <row r="33" spans="1:9" ht="15.75" x14ac:dyDescent="0.25">
      <c r="A33" s="63" t="s">
        <v>354</v>
      </c>
      <c r="B33" s="85" t="s">
        <v>372</v>
      </c>
      <c r="C33" s="85"/>
      <c r="D33" s="20"/>
      <c r="E33" s="20"/>
      <c r="F33" s="20"/>
      <c r="G33" s="20"/>
      <c r="H33" s="20"/>
      <c r="I33" s="20"/>
    </row>
    <row r="34" spans="1:9" x14ac:dyDescent="0.25">
      <c r="A34" s="63" t="s">
        <v>355</v>
      </c>
      <c r="B34" s="78" t="s">
        <v>16</v>
      </c>
      <c r="C34" s="80"/>
      <c r="D34" s="20"/>
      <c r="E34" s="20"/>
      <c r="F34" s="20"/>
      <c r="G34" s="20"/>
      <c r="H34" s="20"/>
      <c r="I34" s="20"/>
    </row>
    <row r="35" spans="1:9" x14ac:dyDescent="0.25">
      <c r="A35" s="63"/>
      <c r="B35" s="78" t="s">
        <v>17</v>
      </c>
      <c r="C35" s="79">
        <f>C34*$C$36/1000</f>
        <v>0</v>
      </c>
      <c r="D35" s="20"/>
      <c r="E35" s="20"/>
      <c r="F35" s="20"/>
      <c r="G35" s="20"/>
      <c r="H35" s="20"/>
      <c r="I35" s="20"/>
    </row>
    <row r="36" spans="1:9" x14ac:dyDescent="0.25">
      <c r="A36" s="63"/>
      <c r="B36" s="78" t="s">
        <v>42</v>
      </c>
      <c r="C36" s="86">
        <v>0.81699999999999995</v>
      </c>
      <c r="D36" s="20"/>
      <c r="E36" s="20"/>
      <c r="F36" s="20"/>
      <c r="G36" s="20"/>
      <c r="H36" s="20"/>
      <c r="I36" s="20"/>
    </row>
    <row r="37" spans="1:9" x14ac:dyDescent="0.25">
      <c r="A37" s="63"/>
      <c r="B37" s="66"/>
      <c r="C37" s="68"/>
      <c r="D37" s="20"/>
      <c r="E37" s="20"/>
      <c r="F37" s="20"/>
      <c r="G37" s="20"/>
      <c r="H37" s="20"/>
      <c r="I37" s="20"/>
    </row>
    <row r="38" spans="1:9" x14ac:dyDescent="0.25">
      <c r="A38" s="63"/>
      <c r="B38" s="67"/>
      <c r="C38" s="20"/>
      <c r="D38" s="67"/>
      <c r="E38" s="20"/>
      <c r="F38" s="20"/>
      <c r="G38" s="20"/>
      <c r="H38" s="20"/>
      <c r="I38" s="20"/>
    </row>
    <row r="39" spans="1:9" ht="18.75" x14ac:dyDescent="0.3">
      <c r="A39" s="63" t="s">
        <v>356</v>
      </c>
      <c r="B39" s="117" t="s">
        <v>373</v>
      </c>
      <c r="C39" s="117"/>
      <c r="D39" s="117"/>
      <c r="E39" s="117"/>
      <c r="F39" s="117"/>
      <c r="G39" s="117"/>
      <c r="H39" s="117"/>
      <c r="I39" s="117"/>
    </row>
    <row r="40" spans="1:9" ht="32.25" customHeight="1" x14ac:dyDescent="0.25">
      <c r="A40" s="63"/>
      <c r="B40" s="112" t="s">
        <v>41</v>
      </c>
      <c r="C40" s="112"/>
      <c r="D40" s="101" t="s">
        <v>394</v>
      </c>
      <c r="E40" s="101"/>
      <c r="F40" s="101"/>
      <c r="G40" s="101" t="s">
        <v>440</v>
      </c>
      <c r="H40" s="101"/>
      <c r="I40" s="101"/>
    </row>
    <row r="41" spans="1:9" ht="47.25" thickBot="1" x14ac:dyDescent="0.4">
      <c r="A41" s="63"/>
      <c r="B41" s="48" t="s">
        <v>20</v>
      </c>
      <c r="C41" s="48" t="s">
        <v>0</v>
      </c>
      <c r="D41" s="92" t="s">
        <v>28</v>
      </c>
      <c r="E41" s="92" t="s">
        <v>31</v>
      </c>
      <c r="F41" s="48" t="s">
        <v>408</v>
      </c>
      <c r="G41" s="92" t="s">
        <v>29</v>
      </c>
      <c r="H41" s="92" t="s">
        <v>32</v>
      </c>
      <c r="I41" s="48" t="s">
        <v>409</v>
      </c>
    </row>
    <row r="42" spans="1:9" x14ac:dyDescent="0.25">
      <c r="A42" s="63" t="s">
        <v>357</v>
      </c>
      <c r="B42" s="88" t="s">
        <v>9</v>
      </c>
      <c r="C42" s="89">
        <v>90000</v>
      </c>
      <c r="D42" s="90">
        <v>4.1272465765140183</v>
      </c>
      <c r="E42" s="90">
        <v>21.140577902942148</v>
      </c>
      <c r="F42" s="90">
        <v>1.4995977032753454</v>
      </c>
      <c r="G42" s="91">
        <f>$C42*D42</f>
        <v>371452.19188626163</v>
      </c>
      <c r="H42" s="91">
        <f t="shared" ref="H42:I51" si="2">$C42*E42</f>
        <v>1902652.0112647933</v>
      </c>
      <c r="I42" s="91">
        <f t="shared" si="2"/>
        <v>134963.79329478109</v>
      </c>
    </row>
    <row r="43" spans="1:9" x14ac:dyDescent="0.25">
      <c r="A43" s="63" t="s">
        <v>358</v>
      </c>
      <c r="B43" s="83" t="s">
        <v>12</v>
      </c>
      <c r="C43" s="75">
        <v>1200</v>
      </c>
      <c r="D43" s="82">
        <v>21.97451094805783</v>
      </c>
      <c r="E43" s="82">
        <v>484.37065333704646</v>
      </c>
      <c r="F43" s="82">
        <v>26.260774446433633</v>
      </c>
      <c r="G43" s="45">
        <f>$C43*D43</f>
        <v>26369.413137669395</v>
      </c>
      <c r="H43" s="45">
        <f t="shared" si="2"/>
        <v>581244.78400445578</v>
      </c>
      <c r="I43" s="45">
        <f t="shared" si="2"/>
        <v>31512.929335720361</v>
      </c>
    </row>
    <row r="44" spans="1:9" x14ac:dyDescent="0.25">
      <c r="A44" s="63" t="s">
        <v>359</v>
      </c>
      <c r="B44" s="83" t="s">
        <v>10</v>
      </c>
      <c r="C44" s="75">
        <v>17000</v>
      </c>
      <c r="D44" s="82">
        <v>1.0882842340522929</v>
      </c>
      <c r="E44" s="82">
        <v>0.28709318788046362</v>
      </c>
      <c r="F44" s="82">
        <v>1.9852767534430958E-2</v>
      </c>
      <c r="G44" s="45">
        <f>$C44*D44</f>
        <v>18500.831978888978</v>
      </c>
      <c r="H44" s="45">
        <f t="shared" si="2"/>
        <v>4880.5841939678812</v>
      </c>
      <c r="I44" s="45">
        <f t="shared" si="2"/>
        <v>337.4970480853263</v>
      </c>
    </row>
    <row r="45" spans="1:9" x14ac:dyDescent="0.25">
      <c r="A45" s="63" t="s">
        <v>360</v>
      </c>
      <c r="B45" s="83" t="s">
        <v>11</v>
      </c>
      <c r="C45" s="75">
        <v>2500</v>
      </c>
      <c r="D45" s="82">
        <v>1.0084022534720023</v>
      </c>
      <c r="E45" s="82">
        <v>0.35357680267311642</v>
      </c>
      <c r="F45" s="82">
        <v>2.5207233931154715E-2</v>
      </c>
      <c r="G45" s="45">
        <f>$C45*D45</f>
        <v>2521.0056336800058</v>
      </c>
      <c r="H45" s="45">
        <f t="shared" si="2"/>
        <v>883.94200668279109</v>
      </c>
      <c r="I45" s="45">
        <f t="shared" si="2"/>
        <v>63.018084827886788</v>
      </c>
    </row>
    <row r="46" spans="1:9" x14ac:dyDescent="0.25">
      <c r="A46" s="63" t="s">
        <v>361</v>
      </c>
      <c r="B46" s="83" t="s">
        <v>13</v>
      </c>
      <c r="C46" s="75">
        <v>25</v>
      </c>
      <c r="D46" s="82">
        <v>5.8548118225853232</v>
      </c>
      <c r="E46" s="82">
        <v>124.47846446207605</v>
      </c>
      <c r="F46" s="82">
        <v>6.8107538234291773</v>
      </c>
      <c r="G46" s="45">
        <f t="shared" ref="G46:G51" si="3">$C46*D46</f>
        <v>146.37029556463307</v>
      </c>
      <c r="H46" s="45">
        <f t="shared" si="2"/>
        <v>3111.9616115519011</v>
      </c>
      <c r="I46" s="45">
        <f t="shared" si="2"/>
        <v>170.26884558572942</v>
      </c>
    </row>
    <row r="47" spans="1:9" x14ac:dyDescent="0.25">
      <c r="A47" s="63" t="s">
        <v>362</v>
      </c>
      <c r="B47" s="83"/>
      <c r="C47" s="75"/>
      <c r="D47" s="82"/>
      <c r="E47" s="82"/>
      <c r="F47" s="82"/>
      <c r="G47" s="45"/>
      <c r="H47" s="45"/>
      <c r="I47" s="45"/>
    </row>
    <row r="48" spans="1:9" x14ac:dyDescent="0.25">
      <c r="A48" s="63" t="s">
        <v>363</v>
      </c>
      <c r="B48" s="83"/>
      <c r="C48" s="75"/>
      <c r="D48" s="82"/>
      <c r="E48" s="82"/>
      <c r="F48" s="82"/>
      <c r="G48" s="45"/>
      <c r="H48" s="45"/>
      <c r="I48" s="45"/>
    </row>
    <row r="49" spans="1:9" x14ac:dyDescent="0.25">
      <c r="A49" s="63" t="s">
        <v>364</v>
      </c>
      <c r="B49" s="83" t="s">
        <v>14</v>
      </c>
      <c r="C49" s="75">
        <v>8500</v>
      </c>
      <c r="D49" s="82">
        <v>1.9837762280081577</v>
      </c>
      <c r="E49" s="82">
        <v>37.404703892398842</v>
      </c>
      <c r="F49" s="82">
        <v>3.5424150841011746</v>
      </c>
      <c r="G49" s="45">
        <f t="shared" si="3"/>
        <v>16862.097938069339</v>
      </c>
      <c r="H49" s="45">
        <f t="shared" si="2"/>
        <v>317939.98308539018</v>
      </c>
      <c r="I49" s="45">
        <f t="shared" si="2"/>
        <v>30110.528214859984</v>
      </c>
    </row>
    <row r="50" spans="1:9" x14ac:dyDescent="0.25">
      <c r="A50" s="63" t="s">
        <v>365</v>
      </c>
      <c r="B50" s="83" t="s">
        <v>15</v>
      </c>
      <c r="C50" s="75">
        <v>650</v>
      </c>
      <c r="D50" s="82">
        <v>1.36792236670162</v>
      </c>
      <c r="E50" s="82">
        <v>52.183323677212051</v>
      </c>
      <c r="F50" s="82">
        <v>3.2082616772915054</v>
      </c>
      <c r="G50" s="45">
        <f t="shared" si="3"/>
        <v>889.14953835605297</v>
      </c>
      <c r="H50" s="45">
        <f t="shared" si="2"/>
        <v>33919.160390187833</v>
      </c>
      <c r="I50" s="45">
        <f t="shared" si="2"/>
        <v>2085.3700902394785</v>
      </c>
    </row>
    <row r="51" spans="1:9" x14ac:dyDescent="0.25">
      <c r="A51" s="63" t="s">
        <v>366</v>
      </c>
      <c r="B51" s="81" t="s">
        <v>37</v>
      </c>
      <c r="C51" s="75">
        <v>4500</v>
      </c>
      <c r="D51" s="82">
        <v>0.36654064265079528</v>
      </c>
      <c r="E51" s="82">
        <v>10.548197773450591</v>
      </c>
      <c r="F51" s="82">
        <v>0.51892475542187</v>
      </c>
      <c r="G51" s="45">
        <f t="shared" si="3"/>
        <v>1649.4328919285788</v>
      </c>
      <c r="H51" s="45">
        <f t="shared" si="2"/>
        <v>47466.88998052766</v>
      </c>
      <c r="I51" s="45">
        <f t="shared" si="2"/>
        <v>2335.1613993984151</v>
      </c>
    </row>
    <row r="52" spans="1:9" x14ac:dyDescent="0.25">
      <c r="A52" s="63" t="s">
        <v>367</v>
      </c>
      <c r="B52" s="83"/>
      <c r="C52" s="75"/>
      <c r="D52" s="82"/>
      <c r="E52" s="82"/>
      <c r="F52" s="82"/>
      <c r="G52" s="45"/>
      <c r="H52" s="45"/>
      <c r="I52" s="45"/>
    </row>
    <row r="53" spans="1:9" x14ac:dyDescent="0.25">
      <c r="A53" s="63" t="s">
        <v>368</v>
      </c>
      <c r="B53" s="83"/>
      <c r="C53" s="75"/>
      <c r="D53" s="82"/>
      <c r="E53" s="82"/>
      <c r="F53" s="82"/>
      <c r="G53" s="45"/>
      <c r="H53" s="45"/>
      <c r="I53" s="45"/>
    </row>
    <row r="54" spans="1:9" x14ac:dyDescent="0.25">
      <c r="A54" s="63" t="s">
        <v>369</v>
      </c>
      <c r="B54" s="83"/>
      <c r="C54" s="75"/>
      <c r="D54" s="82"/>
      <c r="E54" s="82"/>
      <c r="F54" s="82"/>
      <c r="G54" s="45"/>
      <c r="H54" s="45"/>
      <c r="I54" s="45"/>
    </row>
    <row r="55" spans="1:9" x14ac:dyDescent="0.25">
      <c r="A55" s="63" t="s">
        <v>370</v>
      </c>
      <c r="B55" s="83"/>
      <c r="C55" s="75"/>
      <c r="D55" s="75"/>
      <c r="E55" s="75"/>
      <c r="F55" s="75"/>
      <c r="G55" s="45"/>
      <c r="H55" s="45"/>
      <c r="I55" s="45"/>
    </row>
    <row r="56" spans="1:9" x14ac:dyDescent="0.25">
      <c r="A56" s="63" t="s">
        <v>374</v>
      </c>
      <c r="B56" s="83"/>
      <c r="C56" s="75"/>
      <c r="D56" s="75"/>
      <c r="E56" s="75"/>
      <c r="F56" s="75"/>
      <c r="G56" s="45"/>
      <c r="H56" s="45"/>
      <c r="I56" s="45"/>
    </row>
    <row r="57" spans="1:9" x14ac:dyDescent="0.25">
      <c r="A57" s="63" t="s">
        <v>375</v>
      </c>
      <c r="B57" s="81"/>
      <c r="C57" s="75"/>
      <c r="D57" s="75"/>
      <c r="E57" s="75"/>
      <c r="F57" s="75"/>
      <c r="G57" s="45"/>
      <c r="H57" s="45"/>
      <c r="I57" s="45"/>
    </row>
    <row r="58" spans="1:9" x14ac:dyDescent="0.25">
      <c r="A58" s="63" t="s">
        <v>376</v>
      </c>
      <c r="B58" s="81"/>
      <c r="C58" s="75"/>
      <c r="D58" s="84"/>
      <c r="E58" s="84"/>
      <c r="F58" s="84"/>
      <c r="G58" s="45"/>
      <c r="H58" s="45"/>
      <c r="I58" s="45"/>
    </row>
    <row r="59" spans="1:9" x14ac:dyDescent="0.25">
      <c r="A59" s="63" t="s">
        <v>377</v>
      </c>
      <c r="B59" s="81"/>
      <c r="C59" s="81"/>
      <c r="D59" s="81"/>
      <c r="E59" s="81"/>
      <c r="F59" s="81"/>
      <c r="G59" s="45"/>
      <c r="H59" s="45"/>
      <c r="I59" s="45"/>
    </row>
    <row r="60" spans="1:9" ht="33.75" thickBot="1" x14ac:dyDescent="0.3">
      <c r="A60" s="63"/>
      <c r="B60" s="57"/>
      <c r="C60" s="20"/>
      <c r="D60" s="20"/>
      <c r="E60" s="20"/>
      <c r="F60" s="20"/>
      <c r="G60" s="48" t="s">
        <v>30</v>
      </c>
      <c r="H60" s="48" t="s">
        <v>33</v>
      </c>
      <c r="I60" s="48" t="s">
        <v>410</v>
      </c>
    </row>
    <row r="61" spans="1:9" ht="15.75" thickBot="1" x14ac:dyDescent="0.3">
      <c r="A61" s="63"/>
      <c r="B61" s="66"/>
      <c r="C61" s="20"/>
      <c r="D61" s="20"/>
      <c r="E61" s="20"/>
      <c r="F61" s="20"/>
      <c r="G61" s="87">
        <f>SUM(G42:G54)</f>
        <v>438390.4933004186</v>
      </c>
      <c r="H61" s="87">
        <f>SUM(H42:H54)</f>
        <v>2892099.3165375572</v>
      </c>
      <c r="I61" s="87">
        <f>SUM(I42:I54)</f>
        <v>201578.56631349828</v>
      </c>
    </row>
    <row r="62" spans="1:9" ht="15.75" thickTop="1" x14ac:dyDescent="0.25">
      <c r="A62" s="63"/>
      <c r="B62" s="66"/>
      <c r="C62" s="66"/>
      <c r="D62" s="66"/>
      <c r="E62" s="66"/>
      <c r="F62" s="66"/>
      <c r="G62" s="21"/>
      <c r="H62" s="21"/>
      <c r="I62" s="21"/>
    </row>
    <row r="63" spans="1:9" x14ac:dyDescent="0.25">
      <c r="A63" s="63"/>
      <c r="B63" s="66"/>
      <c r="C63" s="66"/>
      <c r="D63" s="66"/>
      <c r="E63" s="66"/>
      <c r="F63" s="66"/>
      <c r="G63" s="21"/>
      <c r="H63" s="21"/>
      <c r="I63" s="21"/>
    </row>
    <row r="64" spans="1:9" x14ac:dyDescent="0.25">
      <c r="A64" s="63"/>
      <c r="B64" s="69"/>
      <c r="C64" s="66"/>
      <c r="D64" s="66"/>
      <c r="E64" s="66"/>
      <c r="F64" s="66"/>
      <c r="G64" s="21"/>
      <c r="H64" s="21"/>
      <c r="I64" s="21"/>
    </row>
    <row r="65" spans="1:10" ht="18.75" x14ac:dyDescent="0.3">
      <c r="A65" s="63" t="s">
        <v>378</v>
      </c>
      <c r="B65" s="117" t="s">
        <v>390</v>
      </c>
      <c r="C65" s="117"/>
      <c r="D65" s="117"/>
      <c r="E65" s="117"/>
      <c r="F65" s="117"/>
      <c r="G65" s="117"/>
      <c r="H65" s="117"/>
      <c r="I65" s="117"/>
    </row>
    <row r="66" spans="1:10" x14ac:dyDescent="0.25">
      <c r="A66" s="63"/>
      <c r="B66" s="59"/>
      <c r="C66" s="59" t="s">
        <v>1</v>
      </c>
      <c r="D66" s="50"/>
      <c r="E66" s="59" t="s">
        <v>6</v>
      </c>
      <c r="F66" s="59"/>
      <c r="G66" s="120" t="s">
        <v>18</v>
      </c>
      <c r="H66" s="120"/>
      <c r="I66" s="50"/>
    </row>
    <row r="67" spans="1:10" x14ac:dyDescent="0.25">
      <c r="A67" s="63"/>
      <c r="B67" s="59"/>
      <c r="C67" s="59" t="s">
        <v>3</v>
      </c>
      <c r="D67" s="59"/>
      <c r="E67" s="59" t="s">
        <v>3</v>
      </c>
      <c r="F67" s="59"/>
      <c r="G67" s="118" t="s">
        <v>27</v>
      </c>
      <c r="H67" s="118"/>
      <c r="I67" s="50"/>
    </row>
    <row r="68" spans="1:10" ht="15.75" thickBot="1" x14ac:dyDescent="0.3">
      <c r="A68" s="63"/>
      <c r="B68" s="48" t="s">
        <v>2</v>
      </c>
      <c r="C68" s="48" t="s">
        <v>5</v>
      </c>
      <c r="D68" s="48" t="s">
        <v>4</v>
      </c>
      <c r="E68" s="48" t="s">
        <v>5</v>
      </c>
      <c r="F68" s="48" t="s">
        <v>4</v>
      </c>
      <c r="G68" s="48" t="s">
        <v>8</v>
      </c>
      <c r="H68" s="48" t="s">
        <v>7</v>
      </c>
      <c r="I68" s="50"/>
    </row>
    <row r="69" spans="1:10" x14ac:dyDescent="0.25">
      <c r="A69" s="63" t="s">
        <v>379</v>
      </c>
      <c r="B69" s="88" t="s">
        <v>26</v>
      </c>
      <c r="C69" s="89">
        <v>100000</v>
      </c>
      <c r="D69" s="89">
        <v>50000</v>
      </c>
      <c r="E69" s="89">
        <v>120000</v>
      </c>
      <c r="F69" s="89">
        <v>55000</v>
      </c>
      <c r="G69" s="93">
        <f>E69/C69</f>
        <v>1.2</v>
      </c>
      <c r="H69" s="93">
        <f>F69/D69</f>
        <v>1.1000000000000001</v>
      </c>
      <c r="I69" s="50"/>
    </row>
    <row r="70" spans="1:10" x14ac:dyDescent="0.25">
      <c r="A70" s="63"/>
      <c r="B70" s="57"/>
      <c r="C70" s="20"/>
      <c r="D70" s="20"/>
      <c r="E70" s="20"/>
      <c r="F70" s="20"/>
      <c r="G70" s="101" t="s">
        <v>406</v>
      </c>
      <c r="H70" s="101"/>
      <c r="I70" s="101"/>
    </row>
    <row r="71" spans="1:10" ht="33.75" thickBot="1" x14ac:dyDescent="0.4">
      <c r="A71" s="63"/>
      <c r="B71" s="57"/>
      <c r="C71" s="20"/>
      <c r="D71" s="20"/>
      <c r="E71" s="20"/>
      <c r="F71" s="20"/>
      <c r="G71" s="48" t="s">
        <v>30</v>
      </c>
      <c r="H71" s="48" t="s">
        <v>33</v>
      </c>
      <c r="I71" s="48" t="s">
        <v>446</v>
      </c>
    </row>
    <row r="72" spans="1:10" ht="15.75" thickBot="1" x14ac:dyDescent="0.3">
      <c r="A72" s="63"/>
      <c r="B72" s="57"/>
      <c r="C72" s="20"/>
      <c r="D72" s="20"/>
      <c r="E72" s="20"/>
      <c r="F72" s="20"/>
      <c r="G72" s="87">
        <f>G$31*$H$69</f>
        <v>542785.1197302147</v>
      </c>
      <c r="H72" s="87">
        <f>H$31*$H$69</f>
        <v>3652629.7737982795</v>
      </c>
      <c r="I72" s="87">
        <f>I$31*$H$69</f>
        <v>253734.641680122</v>
      </c>
    </row>
    <row r="73" spans="1:10" ht="15.75" thickTop="1" x14ac:dyDescent="0.25">
      <c r="A73" s="63"/>
      <c r="B73" s="57"/>
      <c r="C73" s="20"/>
      <c r="D73" s="20"/>
      <c r="E73" s="20"/>
      <c r="F73" s="21"/>
      <c r="G73" s="119" t="s">
        <v>35</v>
      </c>
      <c r="H73" s="119"/>
      <c r="I73" s="119"/>
    </row>
    <row r="74" spans="1:10" ht="33.75" thickBot="1" x14ac:dyDescent="0.4">
      <c r="A74" s="63"/>
      <c r="B74" s="57"/>
      <c r="C74" s="20"/>
      <c r="D74" s="20"/>
      <c r="E74" s="20"/>
      <c r="F74" s="21"/>
      <c r="G74" s="48" t="s">
        <v>30</v>
      </c>
      <c r="H74" s="48" t="s">
        <v>33</v>
      </c>
      <c r="I74" s="48" t="s">
        <v>445</v>
      </c>
    </row>
    <row r="75" spans="1:10" ht="15.75" thickBot="1" x14ac:dyDescent="0.3">
      <c r="A75" s="63"/>
      <c r="B75" s="57"/>
      <c r="C75" s="20"/>
      <c r="D75" s="20"/>
      <c r="E75" s="20"/>
      <c r="F75" s="21"/>
      <c r="G75" s="87">
        <f>G$31*$G$69</f>
        <v>592129.2215238706</v>
      </c>
      <c r="H75" s="87">
        <f>H$31*$G$69</f>
        <v>3984687.025961759</v>
      </c>
      <c r="I75" s="87">
        <f>I$31*$G$69</f>
        <v>276801.42728740576</v>
      </c>
    </row>
    <row r="76" spans="1:10" ht="15.75" thickTop="1" x14ac:dyDescent="0.25">
      <c r="A76" s="63"/>
      <c r="B76" s="57"/>
      <c r="C76" s="20"/>
      <c r="D76" s="20"/>
      <c r="E76" s="20"/>
      <c r="F76" s="21"/>
      <c r="G76" s="21"/>
      <c r="H76" s="21"/>
      <c r="I76" s="20"/>
    </row>
    <row r="77" spans="1:10" x14ac:dyDescent="0.25">
      <c r="A77" s="63"/>
      <c r="B77" s="57"/>
      <c r="C77" s="20"/>
      <c r="D77" s="20"/>
      <c r="E77" s="20"/>
      <c r="F77" s="21"/>
      <c r="G77" s="21"/>
      <c r="H77" s="21"/>
      <c r="I77" s="20"/>
    </row>
    <row r="78" spans="1:10" x14ac:dyDescent="0.25">
      <c r="A78" s="63"/>
      <c r="B78" s="57"/>
      <c r="C78" s="20"/>
      <c r="D78" s="20"/>
      <c r="E78" s="20"/>
      <c r="F78" s="21"/>
      <c r="G78" s="21"/>
      <c r="H78" s="21"/>
      <c r="I78" s="20"/>
    </row>
    <row r="79" spans="1:10" x14ac:dyDescent="0.25">
      <c r="A79" s="63"/>
      <c r="B79" s="57"/>
      <c r="C79" s="20"/>
      <c r="D79" s="20"/>
      <c r="E79" s="20"/>
      <c r="F79" s="21"/>
      <c r="G79" s="21"/>
      <c r="H79" s="21"/>
      <c r="I79" s="20"/>
    </row>
    <row r="80" spans="1:10" x14ac:dyDescent="0.25">
      <c r="A80" s="63"/>
      <c r="B80" s="57"/>
      <c r="C80" s="20"/>
      <c r="D80" s="20"/>
      <c r="E80" s="20"/>
      <c r="F80" s="20"/>
      <c r="G80" s="20"/>
      <c r="H80" s="20"/>
      <c r="I80" s="20"/>
      <c r="J80" s="19"/>
    </row>
    <row r="81" spans="1:18" ht="18.75" x14ac:dyDescent="0.3">
      <c r="A81" s="63" t="s">
        <v>380</v>
      </c>
      <c r="B81" s="117" t="s">
        <v>392</v>
      </c>
      <c r="C81" s="117"/>
      <c r="D81" s="117"/>
      <c r="E81" s="117"/>
      <c r="F81" s="117"/>
      <c r="G81" s="117"/>
      <c r="H81" s="117"/>
      <c r="I81" s="70"/>
      <c r="R81" s="19"/>
    </row>
    <row r="82" spans="1:18" ht="22.9" customHeight="1" thickBot="1" x14ac:dyDescent="0.3">
      <c r="A82" s="63"/>
      <c r="B82" s="48"/>
      <c r="C82" s="58" t="s">
        <v>21</v>
      </c>
      <c r="D82" s="58"/>
      <c r="E82" s="58" t="s">
        <v>22</v>
      </c>
      <c r="F82" s="58"/>
      <c r="G82" s="58" t="s">
        <v>23</v>
      </c>
      <c r="H82" s="48"/>
      <c r="I82" s="20"/>
    </row>
    <row r="83" spans="1:18" ht="45" x14ac:dyDescent="0.35">
      <c r="A83" s="63" t="s">
        <v>381</v>
      </c>
      <c r="B83" s="94" t="s">
        <v>38</v>
      </c>
      <c r="C83" s="91">
        <f>$G$72</f>
        <v>542785.1197302147</v>
      </c>
      <c r="D83" s="91" t="s">
        <v>4</v>
      </c>
      <c r="E83" s="91">
        <f>$H$72</f>
        <v>3652629.7737982795</v>
      </c>
      <c r="F83" s="91" t="s">
        <v>34</v>
      </c>
      <c r="G83" s="91">
        <f>$I$72</f>
        <v>253734.641680122</v>
      </c>
      <c r="H83" s="91" t="s">
        <v>411</v>
      </c>
      <c r="I83" s="20"/>
    </row>
    <row r="84" spans="1:18" ht="45" x14ac:dyDescent="0.35">
      <c r="A84" s="63" t="s">
        <v>382</v>
      </c>
      <c r="B84" s="52" t="s">
        <v>39</v>
      </c>
      <c r="C84" s="100">
        <f>$G$61</f>
        <v>438390.4933004186</v>
      </c>
      <c r="D84" s="45" t="s">
        <v>4</v>
      </c>
      <c r="E84" s="100">
        <f>$H$61</f>
        <v>2892099.3165375572</v>
      </c>
      <c r="F84" s="45" t="s">
        <v>34</v>
      </c>
      <c r="G84" s="100">
        <f>$I$61</f>
        <v>201578.56631349828</v>
      </c>
      <c r="H84" s="45" t="s">
        <v>411</v>
      </c>
      <c r="I84" s="20"/>
    </row>
    <row r="85" spans="1:18" ht="45" x14ac:dyDescent="0.35">
      <c r="A85" s="63" t="s">
        <v>383</v>
      </c>
      <c r="B85" s="52" t="s">
        <v>36</v>
      </c>
      <c r="C85" s="45">
        <f>IF(ISERROR(C83-C84),"",C83-C84)</f>
        <v>104394.6264297961</v>
      </c>
      <c r="D85" s="45" t="s">
        <v>4</v>
      </c>
      <c r="E85" s="45">
        <f>IF(ISERROR(E83-E84),"",E83-E84)</f>
        <v>760530.45726072229</v>
      </c>
      <c r="F85" s="45" t="s">
        <v>34</v>
      </c>
      <c r="G85" s="45">
        <f>IF(ISERROR(G83-G84),"",G83-G84)</f>
        <v>52156.075366623729</v>
      </c>
      <c r="H85" s="45" t="s">
        <v>411</v>
      </c>
      <c r="I85" s="20"/>
    </row>
    <row r="86" spans="1:18" x14ac:dyDescent="0.25">
      <c r="A86" s="63" t="s">
        <v>384</v>
      </c>
      <c r="B86" s="52" t="s">
        <v>19</v>
      </c>
      <c r="C86" s="49">
        <f>IF(ISERROR(C85/C83*100),"",C85/C83*100)</f>
        <v>19.233140820382896</v>
      </c>
      <c r="D86" s="49" t="s">
        <v>24</v>
      </c>
      <c r="E86" s="49">
        <f>IF(ISERROR(E85/E83*100),"",E85/E83*100)</f>
        <v>20.821449321699674</v>
      </c>
      <c r="F86" s="49" t="s">
        <v>24</v>
      </c>
      <c r="G86" s="49">
        <f>IF(ISERROR(G85/G83*100),"",G85/G83*100)</f>
        <v>20.555362492590117</v>
      </c>
      <c r="H86" s="49" t="s">
        <v>24</v>
      </c>
      <c r="I86" s="20"/>
    </row>
    <row r="87" spans="1:18" x14ac:dyDescent="0.25">
      <c r="A87" s="63"/>
      <c r="B87" s="57"/>
      <c r="C87" s="20"/>
      <c r="D87" s="20"/>
      <c r="E87" s="20"/>
      <c r="F87" s="20"/>
      <c r="G87" s="20"/>
      <c r="H87" s="20"/>
      <c r="I87" s="20"/>
    </row>
    <row r="88" spans="1:18" ht="66" customHeight="1" x14ac:dyDescent="0.25">
      <c r="A88" s="63"/>
      <c r="B88" s="57"/>
      <c r="C88" s="20"/>
      <c r="D88" s="20"/>
      <c r="E88" s="20"/>
      <c r="F88" s="20"/>
      <c r="G88" s="20"/>
      <c r="H88" s="20"/>
      <c r="I88" s="20"/>
    </row>
    <row r="89" spans="1:18" ht="18.75" x14ac:dyDescent="0.3">
      <c r="A89" s="63" t="s">
        <v>385</v>
      </c>
      <c r="B89" s="117" t="s">
        <v>391</v>
      </c>
      <c r="C89" s="117"/>
      <c r="D89" s="117"/>
      <c r="E89" s="117"/>
      <c r="F89" s="117"/>
      <c r="G89" s="117"/>
      <c r="H89" s="117"/>
      <c r="I89" s="20"/>
    </row>
    <row r="90" spans="1:18" ht="15.75" thickBot="1" x14ac:dyDescent="0.3">
      <c r="A90" s="63"/>
      <c r="B90" s="48"/>
      <c r="C90" s="58" t="s">
        <v>21</v>
      </c>
      <c r="D90" s="58"/>
      <c r="E90" s="58" t="s">
        <v>22</v>
      </c>
      <c r="F90" s="58"/>
      <c r="G90" s="58" t="s">
        <v>23</v>
      </c>
      <c r="H90" s="48"/>
      <c r="I90" s="20"/>
    </row>
    <row r="91" spans="1:18" ht="45" x14ac:dyDescent="0.35">
      <c r="A91" s="63" t="s">
        <v>386</v>
      </c>
      <c r="B91" s="94" t="s">
        <v>38</v>
      </c>
      <c r="C91" s="54">
        <f>$G$75</f>
        <v>592129.2215238706</v>
      </c>
      <c r="D91" s="54" t="s">
        <v>4</v>
      </c>
      <c r="E91" s="54">
        <f>$H$75</f>
        <v>3984687.025961759</v>
      </c>
      <c r="F91" s="54" t="s">
        <v>34</v>
      </c>
      <c r="G91" s="54">
        <f>$I$75</f>
        <v>276801.42728740576</v>
      </c>
      <c r="H91" s="54" t="s">
        <v>411</v>
      </c>
      <c r="I91" s="20"/>
    </row>
    <row r="92" spans="1:18" ht="45" x14ac:dyDescent="0.35">
      <c r="A92" s="63" t="s">
        <v>387</v>
      </c>
      <c r="B92" s="52" t="s">
        <v>39</v>
      </c>
      <c r="C92" s="100">
        <f>$G$61</f>
        <v>438390.4933004186</v>
      </c>
      <c r="D92" s="45" t="s">
        <v>4</v>
      </c>
      <c r="E92" s="100">
        <f>$H$61</f>
        <v>2892099.3165375572</v>
      </c>
      <c r="F92" s="45" t="s">
        <v>34</v>
      </c>
      <c r="G92" s="100">
        <f>$I$61</f>
        <v>201578.56631349828</v>
      </c>
      <c r="H92" s="45" t="s">
        <v>411</v>
      </c>
      <c r="I92" s="20"/>
    </row>
    <row r="93" spans="1:18" ht="45" x14ac:dyDescent="0.35">
      <c r="A93" s="63" t="s">
        <v>388</v>
      </c>
      <c r="B93" s="52" t="s">
        <v>36</v>
      </c>
      <c r="C93" s="45">
        <f>IF(ISERROR(C91-C92),"",C91-C92)</f>
        <v>153738.728223452</v>
      </c>
      <c r="D93" s="45" t="s">
        <v>4</v>
      </c>
      <c r="E93" s="45">
        <f>IF(ISERROR(E91-E92),"",E91-E92)</f>
        <v>1092587.7094242019</v>
      </c>
      <c r="F93" s="45" t="s">
        <v>34</v>
      </c>
      <c r="G93" s="45">
        <f>IF(ISERROR(G91-G92),"",G91-G92)</f>
        <v>75222.860973907489</v>
      </c>
      <c r="H93" s="45" t="s">
        <v>411</v>
      </c>
      <c r="I93" s="20"/>
    </row>
    <row r="94" spans="1:18" x14ac:dyDescent="0.25">
      <c r="A94" s="63" t="s">
        <v>389</v>
      </c>
      <c r="B94" s="52" t="s">
        <v>19</v>
      </c>
      <c r="C94" s="49">
        <f>IF(ISERROR(C93/C91*100),"",C93/C91*100)</f>
        <v>25.96371241868432</v>
      </c>
      <c r="D94" s="49" t="s">
        <v>24</v>
      </c>
      <c r="E94" s="49">
        <f>IF(ISERROR(E93/E91*100),"",E93/E91*100)</f>
        <v>27.419661878224698</v>
      </c>
      <c r="F94" s="49" t="s">
        <v>24</v>
      </c>
      <c r="G94" s="49">
        <f>IF(ISERROR(G93/G91*100),"",G93/G91*100)</f>
        <v>27.175748951540925</v>
      </c>
      <c r="H94" s="49" t="s">
        <v>24</v>
      </c>
      <c r="I94" s="20"/>
    </row>
    <row r="95" spans="1:18" x14ac:dyDescent="0.25">
      <c r="A95" s="20"/>
      <c r="B95" s="57"/>
      <c r="C95" s="20"/>
      <c r="D95" s="20"/>
      <c r="E95" s="20"/>
      <c r="F95" s="20"/>
      <c r="G95" s="20"/>
      <c r="H95" s="20"/>
      <c r="I95" s="20"/>
    </row>
    <row r="96" spans="1:18" x14ac:dyDescent="0.25">
      <c r="A96" s="20"/>
      <c r="B96" s="57"/>
      <c r="C96" s="20"/>
      <c r="D96" s="20"/>
      <c r="E96" s="20"/>
      <c r="F96" s="20"/>
      <c r="G96" s="20"/>
      <c r="H96" s="20"/>
      <c r="I96" s="20"/>
    </row>
    <row r="97" spans="1:9" x14ac:dyDescent="0.25">
      <c r="A97" s="20"/>
      <c r="B97" s="57"/>
      <c r="C97" s="20"/>
      <c r="D97" s="20"/>
      <c r="E97" s="20"/>
      <c r="F97" s="20"/>
      <c r="G97" s="20"/>
      <c r="H97" s="20"/>
      <c r="I97" s="20"/>
    </row>
    <row r="98" spans="1:9" x14ac:dyDescent="0.25">
      <c r="A98" s="20"/>
      <c r="B98" s="57"/>
      <c r="C98" s="20"/>
      <c r="D98" s="20"/>
      <c r="E98" s="20"/>
      <c r="F98" s="20"/>
      <c r="G98" s="20"/>
      <c r="H98" s="20"/>
      <c r="I98" s="20"/>
    </row>
    <row r="99" spans="1:9" x14ac:dyDescent="0.25">
      <c r="A99" s="20"/>
      <c r="B99" s="57"/>
      <c r="C99" s="20"/>
      <c r="D99" s="20"/>
      <c r="E99" s="20"/>
      <c r="F99" s="20"/>
      <c r="G99" s="20"/>
      <c r="H99" s="20"/>
      <c r="I99" s="20"/>
    </row>
    <row r="100" spans="1:9" x14ac:dyDescent="0.25">
      <c r="A100" s="20"/>
      <c r="B100" s="57"/>
      <c r="C100" s="20"/>
      <c r="D100" s="20"/>
      <c r="E100" s="20"/>
      <c r="F100" s="20"/>
      <c r="G100" s="20"/>
      <c r="H100" s="20"/>
      <c r="I100" s="20"/>
    </row>
    <row r="101" spans="1:9" x14ac:dyDescent="0.25">
      <c r="A101" s="20"/>
      <c r="B101" s="57"/>
      <c r="C101" s="20"/>
      <c r="D101" s="20"/>
      <c r="E101" s="20"/>
      <c r="F101" s="20"/>
      <c r="G101" s="20"/>
      <c r="H101" s="20"/>
      <c r="I101" s="20"/>
    </row>
    <row r="102" spans="1:9" x14ac:dyDescent="0.25">
      <c r="A102" s="20"/>
      <c r="B102" s="57"/>
      <c r="C102" s="20"/>
      <c r="D102" s="20"/>
      <c r="E102" s="20"/>
      <c r="F102" s="20"/>
      <c r="G102" s="20"/>
      <c r="H102" s="20"/>
      <c r="I102" s="20"/>
    </row>
    <row r="103" spans="1:9" x14ac:dyDescent="0.25">
      <c r="A103" s="20"/>
      <c r="B103" s="57"/>
      <c r="C103" s="20"/>
      <c r="D103" s="20"/>
      <c r="E103" s="20"/>
      <c r="F103" s="20"/>
      <c r="G103" s="20"/>
      <c r="H103" s="20"/>
      <c r="I103" s="20"/>
    </row>
    <row r="104" spans="1:9" x14ac:dyDescent="0.25">
      <c r="A104" s="20"/>
      <c r="B104" s="57"/>
      <c r="C104" s="20"/>
      <c r="D104" s="20"/>
      <c r="E104" s="20"/>
      <c r="F104" s="20"/>
      <c r="G104" s="20"/>
      <c r="H104" s="20"/>
      <c r="I104" s="20"/>
    </row>
    <row r="105" spans="1:9" x14ac:dyDescent="0.25">
      <c r="A105" s="20"/>
      <c r="B105" s="57"/>
      <c r="C105" s="20"/>
      <c r="D105" s="20"/>
      <c r="E105" s="20"/>
      <c r="F105" s="20"/>
      <c r="G105" s="20"/>
      <c r="H105" s="20"/>
      <c r="I105" s="20"/>
    </row>
  </sheetData>
  <sheetProtection password="B8FF" sheet="1" objects="1" scenarios="1" selectLockedCells="1"/>
  <protectedRanges>
    <protectedRange password="CBEB" sqref="G10:I31 G40:I61" name="Bereich1"/>
  </protectedRanges>
  <mergeCells count="17">
    <mergeCell ref="B39:I39"/>
    <mergeCell ref="B40:C40"/>
    <mergeCell ref="D40:F40"/>
    <mergeCell ref="C2:I2"/>
    <mergeCell ref="C3:I3"/>
    <mergeCell ref="B9:I9"/>
    <mergeCell ref="B10:C10"/>
    <mergeCell ref="D10:F10"/>
    <mergeCell ref="G10:I10"/>
    <mergeCell ref="B89:H89"/>
    <mergeCell ref="G40:I40"/>
    <mergeCell ref="B65:I65"/>
    <mergeCell ref="G67:H67"/>
    <mergeCell ref="G70:I70"/>
    <mergeCell ref="G73:I73"/>
    <mergeCell ref="B81:H81"/>
    <mergeCell ref="G66:H66"/>
  </mergeCells>
  <pageMargins left="0.7" right="0.7" top="0.78740157499999996" bottom="0.78740157499999996" header="0.3" footer="0.3"/>
  <pageSetup paperSize="9" scale="67" orientation="landscape" r:id="rId1"/>
  <headerFooter>
    <oddHeader>&amp;L&amp;12Excel-Arbeitshilfe&amp;U
Beispielrechnung&amp;RSeite &amp;P</oddHeader>
  </headerFooter>
  <rowBreaks count="2" manualBreakCount="2">
    <brk id="37" max="16383" man="1"/>
    <brk id="77"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Berechnung und Bilanzierung</vt:lpstr>
      <vt:lpstr>Erläuterung der Positionen</vt:lpstr>
      <vt:lpstr>Umweltprofile (Materialien)</vt:lpstr>
      <vt:lpstr>Umweltprofile (Energieträger)</vt:lpstr>
      <vt:lpstr>Beispiel</vt:lpstr>
      <vt:lpstr>'Berechnung und Bilanzierung'!Druckbereich</vt:lpstr>
      <vt:lpstr>'Erläuterung der Positionen'!Druckbereich</vt:lpstr>
    </vt:vector>
  </TitlesOfParts>
  <Company>Umweltbundesamt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jaeger</dc:creator>
  <cp:lastModifiedBy>Hammer, Manuela</cp:lastModifiedBy>
  <cp:lastPrinted>2013-09-17T12:13:29Z</cp:lastPrinted>
  <dcterms:created xsi:type="dcterms:W3CDTF">2013-01-24T12:09:35Z</dcterms:created>
  <dcterms:modified xsi:type="dcterms:W3CDTF">2016-04-05T07:27:06Z</dcterms:modified>
</cp:coreProperties>
</file>